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года'!$11:$11</definedName>
    <definedName name="_xlnm.Print_Area" localSheetId="0">'Все года'!$A$1:$E$59</definedName>
  </definedNames>
  <calcPr calcId="124519"/>
</workbook>
</file>

<file path=xl/calcChain.xml><?xml version="1.0" encoding="utf-8"?>
<calcChain xmlns="http://schemas.openxmlformats.org/spreadsheetml/2006/main">
  <c r="C25" i="1"/>
  <c r="C29" l="1"/>
  <c r="C58"/>
  <c r="C36"/>
  <c r="C31" s="1"/>
  <c r="C37"/>
  <c r="C38"/>
  <c r="C22"/>
  <c r="C21" s="1"/>
  <c r="C30"/>
  <c r="C27"/>
  <c r="C26" s="1"/>
  <c r="C24"/>
  <c r="E18"/>
  <c r="D18"/>
  <c r="C18"/>
  <c r="D21"/>
  <c r="E21"/>
  <c r="D26"/>
  <c r="E26"/>
  <c r="D24"/>
  <c r="E24"/>
  <c r="C50"/>
  <c r="C49" s="1"/>
  <c r="C55"/>
  <c r="C51" s="1"/>
  <c r="C43"/>
  <c r="C39" s="1"/>
  <c r="C52"/>
  <c r="C47"/>
  <c r="C40"/>
  <c r="D44"/>
  <c r="D59" s="1"/>
  <c r="E44"/>
  <c r="E59" s="1"/>
  <c r="C28"/>
  <c r="C23" l="1"/>
  <c r="C20" s="1"/>
  <c r="C13" s="1"/>
  <c r="C59" s="1"/>
  <c r="C46"/>
  <c r="C45"/>
  <c r="C44" s="1"/>
  <c r="C54"/>
  <c r="C56"/>
  <c r="C57"/>
  <c r="C42"/>
</calcChain>
</file>

<file path=xl/sharedStrings.xml><?xml version="1.0" encoding="utf-8"?>
<sst xmlns="http://schemas.openxmlformats.org/spreadsheetml/2006/main" count="105" uniqueCount="105">
  <si>
    <t>(тыс. руб.)</t>
  </si>
  <si>
    <t>Код бюджетной классификации Российской Федерации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</si>
  <si>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</si>
  <si>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</si>
  <si>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</si>
  <si>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</si>
  <si>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</si>
  <si>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</si>
  <si>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</si>
  <si>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 xml:space="preserve">000 1 00 00000 00 0000 000 </t>
  </si>
  <si>
    <t>НАЛОГОВЫЕ И НЕНАЛОГОВЫЕ ДОХОДЫ</t>
  </si>
  <si>
    <t>Налоговые доходы</t>
  </si>
  <si>
    <t xml:space="preserve">000 1 01 00000 00 0000 000 </t>
  </si>
  <si>
    <t>НАЛОГИ НА ПРИБЫЛЬ, ДОХОДЫ</t>
  </si>
  <si>
    <t xml:space="preserve">182 1 01 02000 01 0000 110 </t>
  </si>
  <si>
    <t>Налог на доходы физических лиц</t>
  </si>
  <si>
    <t xml:space="preserve">182 1 01 02010 01 0000 110 </t>
  </si>
  <si>
    <t>Налог на доходы физических лиц с доходов, источником которых является налоговыйагент, за исключенем доходов,в отношении которых исчмсление и уплатак налога осуществляются в соответствии со статьями 227,227.1 и 228 Налогового кодекса Российской Федерации</t>
  </si>
  <si>
    <t xml:space="preserve">000 1 06 00000 00 0000 000 </t>
  </si>
  <si>
    <t>НАЛОГИ НА ИМУЩЕСТВО</t>
  </si>
  <si>
    <t xml:space="preserve">182 1 06 01000 00 0000 110 </t>
  </si>
  <si>
    <t>Налог на имущество физических лиц</t>
  </si>
  <si>
    <t xml:space="preserve">182 1 06 01030 10 0000 110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</si>
  <si>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</si>
  <si>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182 1 06 06000 00 0000 110 </t>
  </si>
  <si>
    <t>Земельный налог</t>
  </si>
  <si>
    <t xml:space="preserve">182 1 06 06030 00 0000 110 </t>
  </si>
  <si>
    <t>Земельный налог с организаций</t>
  </si>
  <si>
    <t xml:space="preserve">182 1 06 06033 10 0000 110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</si>
  <si>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</si>
  <si>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182 1 06 06040 00 0000 110 </t>
  </si>
  <si>
    <t>Земельный налог с физических лиц</t>
  </si>
  <si>
    <t xml:space="preserve">182 1 06 06043 10 0000 110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</si>
  <si>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</si>
  <si>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000 1 08 00000 00 0000 000 </t>
  </si>
  <si>
    <t>ГОСУДАРСТВЕННАЯ ПОШЛИНА</t>
  </si>
  <si>
    <t xml:space="preserve">951 1 08 04000 01 0000 110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</si>
  <si>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</si>
  <si>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951 1 08 04020 01 0000 110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</si>
  <si>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</si>
  <si>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</si>
  <si>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</si>
  <si>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</si>
  <si>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951 1 11 05000 00 0000 120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</si>
  <si>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</si>
  <si>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951 1 11 05020 00 0000 120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</si>
  <si>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</si>
  <si>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951 1 11 05025 10 0000 120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</si>
  <si>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</si>
  <si>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000 1 16 00000 00 0000 000 </t>
  </si>
  <si>
    <t>ШТРАФЫ, САНКЦИИ, ВОЗМЕЩЕНИЕ УЩЕРБА</t>
  </si>
  <si>
    <t xml:space="preserve">951 1 16 02000 02 0000 140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</si>
  <si>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</si>
  <si>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951 1 16 02020 02 0000 140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</si>
  <si>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</si>
  <si>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000 1 17 00000 00 0000 000 </t>
  </si>
  <si>
    <t>ПРОЧИЕ НЕНАЛОГОВЫЕ ДОХОДЫ</t>
  </si>
  <si>
    <t xml:space="preserve">951 1 17 05000 00 0000 180 </t>
  </si>
  <si>
    <t>Прочие неналоговые доходы</t>
  </si>
  <si>
    <t xml:space="preserve">951 1 17 05050 10 0000 180 </t>
  </si>
  <si>
    <t>Прочие неналоговые доходы бюджетов сельских поселений</t>
  </si>
  <si>
    <t xml:space="preserve">951 1 17 15000 00 0000 150 </t>
  </si>
  <si>
    <t>Инициативные платежи</t>
  </si>
  <si>
    <t xml:space="preserve">951 1 17 15030 10 0000 150 </t>
  </si>
  <si>
    <t>Инициативные платежи, зачисляемые в бюджеты сельских поселений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</si>
  <si>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</si>
  <si>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</si>
  <si>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</si>
  <si>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</si>
  <si>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951 2 02 10000 00 0000 150 </t>
  </si>
  <si>
    <t>Дотации бюджетам бюджетной системы Российской Федерации</t>
  </si>
  <si>
    <t xml:space="preserve">951 2 02 15001 00 0000 150 </t>
  </si>
  <si>
    <t>Дотации на выравнивание бюджетной обеспеченности</t>
  </si>
  <si>
    <t xml:space="preserve">951 2 02 15001 10 0000 150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</si>
  <si>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</si>
  <si>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951 2 02 15002 00 0000 150 </t>
  </si>
  <si>
    <t>Дотации бюджетам на поддержку мер по обеспечению сбалансированности бюджетов</t>
  </si>
  <si>
    <t xml:space="preserve">951 2 02 15002 10 0000 150 </t>
  </si>
  <si>
    <t>Дотации бюджетам сельских поселений на поддержку мер по обеспечению сбалансированности бюджетов</t>
  </si>
  <si>
    <t xml:space="preserve">951 2 02 30000 00 0000 150 </t>
  </si>
  <si>
    <t>Субвенции бюджетам бюджетной системы Российской Федерации</t>
  </si>
  <si>
    <t xml:space="preserve">951 2 02 30024 00 0000 150 </t>
  </si>
  <si>
    <t>Субвенции местным бюджетам на выполнение передаваемых полномочий субъектов Российской Федерации</t>
  </si>
  <si>
    <t xml:space="preserve">951 2 02 30024 10 0000 150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</si>
  <si>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</si>
  <si>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951 2 02 35118 00 0000 150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</si>
  <si>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</si>
  <si>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951 2 02 35118 10 0000 150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</si>
  <si>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</si>
  <si>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951 2 02 40000 00 0000 150 </t>
  </si>
  <si>
    <t>Иные межбюджетные трансферты</t>
  </si>
  <si>
    <t xml:space="preserve">951 2 02 49999 00 0000 150 </t>
  </si>
  <si>
    <t>Прочие межбюджетные трансферты, передаваемые бюджетам</t>
  </si>
  <si>
    <t xml:space="preserve">951 2 02 49999 10 0000 150 </t>
  </si>
  <si>
    <t>Прочие межбюджетные трансферты, передаваемые бюджетам сельских поселений</t>
  </si>
  <si>
    <t>ИТОГО ДОХОДОВ</t>
  </si>
  <si>
    <t>182 1 05 03010 01 0000 110</t>
  </si>
  <si>
    <t>182 1 05 03010 01 1000 110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</si>
  <si>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</si>
  <si>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Объем поступлений доходов бюджета Углегорского сельского поселения Тацинского района на 2024 год и на плановый период 2025 и 2026 годов</t>
  </si>
  <si>
    <t xml:space="preserve">ЕДИНЫЙСЕЛЬСКОХОЗЯЙСТВЕННЫЙ НАЛОГ </t>
  </si>
  <si>
    <t>2024г.</t>
  </si>
  <si>
    <t>2025г.</t>
  </si>
  <si>
    <t>2026г.</t>
  </si>
  <si>
    <t>Приложение №1 к  решению Собрания депутатов Углегорского сельского поселения от 26.12.2024г. № 145"О внесении изменений в  решение Собрания депутатов Углегорского сельского поселения от  27.12.2023г. №107    "О бюджете Углегорского сельского поселения Тацинского района на 2024год и на плановый период 2025 и 2026 годов"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</si>
</sst>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0"/>
      <name val="Arial"/>
    </font>
    <font>
      <sz val="14"/>
      <name val="Times New Roman"/>
    </font>
    <font>
      <sz val="10"/>
      <name val="Arial Cyr"/>
    </font>
    <font>
      <sz val="10"/>
      <name val="MS Sans Serif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sz val="14"/>
      <name val="Times New Roman"/>
    </font>
    <font>
      <sz val="12"/>
      <color indexed="0"/>
      <name val="Times New Roman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right" vertical="center"/>
    </xf>
    <xf numFmtId="49" fontId="6" fillId="0" borderId="1" xfId="0" applyNumberFormat="1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justify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right"/>
    </xf>
    <xf numFmtId="0" fontId="2" fillId="0" borderId="1" xfId="0" applyFont="1" applyBorder="1" applyAlignment="1" applyProtection="1"/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justify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justify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4" fontId="8" fillId="0" borderId="1" xfId="0" applyNumberFormat="1" applyFont="1" applyBorder="1" applyAlignment="1" applyProtection="1">
      <alignment horizontal="justify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164" fontId="9" fillId="0" borderId="0" xfId="0" applyNumberFormat="1" applyFont="1" applyFill="1" applyBorder="1" applyAlignment="1" applyProtection="1">
      <alignment horizontal="justify" vertical="center" wrapText="1"/>
    </xf>
    <xf numFmtId="0" fontId="10" fillId="0" borderId="0" xfId="0" applyFont="1"/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justify" vertical="center" wrapText="1"/>
    </xf>
    <xf numFmtId="165" fontId="4" fillId="0" borderId="1" xfId="0" applyNumberFormat="1" applyFont="1" applyBorder="1" applyAlignment="1" applyProtection="1">
      <alignment horizontal="right" wrapText="1"/>
    </xf>
    <xf numFmtId="165" fontId="7" fillId="0" borderId="1" xfId="0" applyNumberFormat="1" applyFont="1" applyBorder="1" applyAlignment="1" applyProtection="1">
      <alignment horizontal="right" wrapText="1"/>
    </xf>
    <xf numFmtId="165" fontId="5" fillId="0" borderId="1" xfId="0" applyNumberFormat="1" applyFont="1" applyBorder="1" applyAlignment="1" applyProtection="1">
      <alignment horizontal="right" wrapText="1"/>
    </xf>
    <xf numFmtId="165" fontId="8" fillId="0" borderId="1" xfId="0" applyNumberFormat="1" applyFont="1" applyBorder="1" applyAlignment="1" applyProtection="1">
      <alignment horizontal="right" wrapText="1"/>
    </xf>
    <xf numFmtId="0" fontId="11" fillId="0" borderId="0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1"/>
  <sheetViews>
    <sheetView tabSelected="1" topLeftCell="A49" workbookViewId="0">
      <selection activeCell="G17" sqref="G17"/>
    </sheetView>
  </sheetViews>
  <sheetFormatPr defaultRowHeight="18" customHeight="1"/>
  <cols>
    <col min="1" max="1" width="34.42578125" customWidth="1"/>
    <col min="2" max="2" width="44.140625" customWidth="1"/>
    <col min="3" max="3" width="19" customWidth="1"/>
    <col min="4" max="4" width="16.7109375" customWidth="1"/>
    <col min="5" max="5" width="17.7109375" customWidth="1"/>
    <col min="6" max="6" width="12.85546875" customWidth="1"/>
    <col min="7" max="8" width="8" customWidth="1"/>
  </cols>
  <sheetData>
    <row r="1" spans="1:5" ht="12.75">
      <c r="A1" s="2"/>
      <c r="B1" s="2"/>
      <c r="C1" s="25" t="s">
        <v>104</v>
      </c>
      <c r="D1" s="25"/>
      <c r="E1" s="25"/>
    </row>
    <row r="2" spans="1:5" ht="12.75">
      <c r="A2" s="2"/>
      <c r="B2" s="2"/>
      <c r="C2" s="25"/>
      <c r="D2" s="25"/>
      <c r="E2" s="25"/>
    </row>
    <row r="3" spans="1:5" ht="12.75">
      <c r="A3" s="2"/>
      <c r="B3" s="2"/>
      <c r="C3" s="25"/>
      <c r="D3" s="25"/>
      <c r="E3" s="25"/>
    </row>
    <row r="4" spans="1:5" ht="39.75" customHeight="1">
      <c r="A4" s="2"/>
      <c r="B4" s="2"/>
      <c r="C4" s="25"/>
      <c r="D4" s="25"/>
      <c r="E4" s="25"/>
    </row>
    <row r="5" spans="1:5" ht="34.5" customHeight="1">
      <c r="A5" s="26" t="s">
        <v>99</v>
      </c>
      <c r="B5" s="26"/>
      <c r="C5" s="26"/>
      <c r="D5" s="26"/>
      <c r="E5" s="26"/>
    </row>
    <row r="6" spans="1:5" ht="12.75"/>
    <row r="7" spans="1:5" ht="18" customHeight="1">
      <c r="A7" s="1"/>
      <c r="B7" s="1"/>
      <c r="E7" s="3" t="s">
        <v>0</v>
      </c>
    </row>
    <row r="8" spans="1:5" ht="12.75">
      <c r="A8" s="27" t="s">
        <v>1</v>
      </c>
      <c r="B8" s="27" t="s">
        <v>7</v>
      </c>
      <c r="C8" s="27" t="s">
        <v>101</v>
      </c>
      <c r="D8" s="28" t="s">
        <v>102</v>
      </c>
      <c r="E8" s="28" t="s">
        <v>103</v>
      </c>
    </row>
    <row r="9" spans="1:5" ht="12.75">
      <c r="A9" s="27"/>
      <c r="B9" s="27"/>
      <c r="C9" s="28"/>
      <c r="D9" s="28"/>
      <c r="E9" s="28"/>
    </row>
    <row r="10" spans="1:5" ht="12.75">
      <c r="A10" s="27"/>
      <c r="B10" s="27"/>
      <c r="C10" s="28"/>
      <c r="D10" s="28"/>
      <c r="E10" s="28"/>
    </row>
    <row r="11" spans="1:5" ht="18.75" hidden="1">
      <c r="A11" s="4" t="s">
        <v>2</v>
      </c>
      <c r="B11" s="4" t="s">
        <v>3</v>
      </c>
      <c r="C11" s="4" t="s">
        <v>4</v>
      </c>
      <c r="D11" s="4" t="s">
        <v>5</v>
      </c>
      <c r="E11" s="4" t="s">
        <v>6</v>
      </c>
    </row>
    <row r="12" spans="1:5" ht="18.75">
      <c r="A12" s="7"/>
      <c r="B12" s="6" t="s">
        <v>8</v>
      </c>
      <c r="C12" s="8"/>
      <c r="D12" s="8"/>
      <c r="E12" s="9"/>
    </row>
    <row r="13" spans="1:5" ht="37.5">
      <c r="A13" s="10" t="s">
        <v>9</v>
      </c>
      <c r="B13" s="11" t="s">
        <v>10</v>
      </c>
      <c r="C13" s="21">
        <f>C15+C20+C28+C31+C18</f>
        <v>3738.3000000000006</v>
      </c>
      <c r="D13" s="21">
        <v>2709.5</v>
      </c>
      <c r="E13" s="21">
        <v>2883.9</v>
      </c>
    </row>
    <row r="14" spans="1:5" ht="15.75">
      <c r="A14" s="12"/>
      <c r="B14" s="13" t="s">
        <v>11</v>
      </c>
      <c r="C14" s="22">
        <v>2195</v>
      </c>
      <c r="D14" s="22">
        <v>2549.4</v>
      </c>
      <c r="E14" s="22">
        <v>2873.9</v>
      </c>
    </row>
    <row r="15" spans="1:5" ht="15.75">
      <c r="A15" s="5" t="s">
        <v>12</v>
      </c>
      <c r="B15" s="14" t="s">
        <v>13</v>
      </c>
      <c r="C15" s="23">
        <v>1663</v>
      </c>
      <c r="D15" s="23">
        <v>1896</v>
      </c>
      <c r="E15" s="23">
        <v>2218</v>
      </c>
    </row>
    <row r="16" spans="1:5" ht="15.75">
      <c r="A16" s="12" t="s">
        <v>14</v>
      </c>
      <c r="B16" s="13" t="s">
        <v>15</v>
      </c>
      <c r="C16" s="22">
        <v>1663</v>
      </c>
      <c r="D16" s="22">
        <v>1896</v>
      </c>
      <c r="E16" s="22">
        <v>2218</v>
      </c>
    </row>
    <row r="17" spans="1:5" ht="110.25">
      <c r="A17" s="12" t="s">
        <v>16</v>
      </c>
      <c r="B17" s="13" t="s">
        <v>17</v>
      </c>
      <c r="C17" s="22">
        <v>1663</v>
      </c>
      <c r="D17" s="22">
        <v>1896</v>
      </c>
      <c r="E17" s="22">
        <v>2218</v>
      </c>
    </row>
    <row r="18" spans="1:5" ht="31.5">
      <c r="A18" s="16" t="s">
        <v>96</v>
      </c>
      <c r="B18" s="15" t="s">
        <v>100</v>
      </c>
      <c r="C18" s="24">
        <f>C19</f>
        <v>3.8</v>
      </c>
      <c r="D18" s="24">
        <f>D19</f>
        <v>0</v>
      </c>
      <c r="E18" s="24">
        <f>E19</f>
        <v>0</v>
      </c>
    </row>
    <row r="19" spans="1:5" ht="63">
      <c r="A19" s="19" t="s">
        <v>97</v>
      </c>
      <c r="B19" s="20" t="s">
        <v>98</v>
      </c>
      <c r="C19" s="22">
        <v>3.8</v>
      </c>
      <c r="D19" s="22">
        <v>0</v>
      </c>
      <c r="E19" s="22">
        <v>0</v>
      </c>
    </row>
    <row r="20" spans="1:5" ht="15.75">
      <c r="A20" s="5" t="s">
        <v>18</v>
      </c>
      <c r="B20" s="14" t="s">
        <v>19</v>
      </c>
      <c r="C20" s="23">
        <f>C22+C23</f>
        <v>1829.4</v>
      </c>
      <c r="D20" s="23">
        <v>645.9</v>
      </c>
      <c r="E20" s="23">
        <v>648.1</v>
      </c>
    </row>
    <row r="21" spans="1:5" ht="15.75">
      <c r="A21" s="12" t="s">
        <v>20</v>
      </c>
      <c r="B21" s="13" t="s">
        <v>21</v>
      </c>
      <c r="C21" s="22">
        <f>C22</f>
        <v>206.5</v>
      </c>
      <c r="D21" s="22">
        <f t="shared" ref="D21:E21" si="0">D22</f>
        <v>266.5</v>
      </c>
      <c r="E21" s="22">
        <f t="shared" si="0"/>
        <v>266.5</v>
      </c>
    </row>
    <row r="22" spans="1:5" ht="78.75">
      <c r="A22" s="12" t="s">
        <v>22</v>
      </c>
      <c r="B22" s="13" t="s">
        <v>23</v>
      </c>
      <c r="C22" s="22">
        <f>266.5-60</f>
        <v>206.5</v>
      </c>
      <c r="D22" s="22">
        <v>266.5</v>
      </c>
      <c r="E22" s="22">
        <v>266.5</v>
      </c>
    </row>
    <row r="23" spans="1:5" ht="15.75">
      <c r="A23" s="12" t="s">
        <v>24</v>
      </c>
      <c r="B23" s="13" t="s">
        <v>25</v>
      </c>
      <c r="C23" s="22">
        <f>C25+C27</f>
        <v>1622.9</v>
      </c>
      <c r="D23" s="22">
        <v>379.4</v>
      </c>
      <c r="E23" s="22">
        <v>381.6</v>
      </c>
    </row>
    <row r="24" spans="1:5" ht="15.75">
      <c r="A24" s="12" t="s">
        <v>26</v>
      </c>
      <c r="B24" s="13" t="s">
        <v>27</v>
      </c>
      <c r="C24" s="22">
        <f>C25</f>
        <v>905.8</v>
      </c>
      <c r="D24" s="22">
        <f t="shared" ref="D24:E24" si="1">D25</f>
        <v>172.7</v>
      </c>
      <c r="E24" s="22">
        <f t="shared" si="1"/>
        <v>172.7</v>
      </c>
    </row>
    <row r="25" spans="1:5" ht="63">
      <c r="A25" s="12" t="s">
        <v>28</v>
      </c>
      <c r="B25" s="13" t="s">
        <v>29</v>
      </c>
      <c r="C25" s="22">
        <f>172.7+382.3+200+150.8</f>
        <v>905.8</v>
      </c>
      <c r="D25" s="22">
        <v>172.7</v>
      </c>
      <c r="E25" s="22">
        <v>172.7</v>
      </c>
    </row>
    <row r="26" spans="1:5" ht="15.75">
      <c r="A26" s="12" t="s">
        <v>30</v>
      </c>
      <c r="B26" s="13" t="s">
        <v>31</v>
      </c>
      <c r="C26" s="22">
        <f>C27</f>
        <v>717.1</v>
      </c>
      <c r="D26" s="22">
        <f t="shared" ref="D26:E26" si="2">D27</f>
        <v>206.7</v>
      </c>
      <c r="E26" s="22">
        <f t="shared" si="2"/>
        <v>208.9</v>
      </c>
    </row>
    <row r="27" spans="1:5" ht="63">
      <c r="A27" s="12" t="s">
        <v>32</v>
      </c>
      <c r="B27" s="13" t="s">
        <v>33</v>
      </c>
      <c r="C27" s="22">
        <f>85.6+200-8.8+209.8+100+130.5</f>
        <v>717.1</v>
      </c>
      <c r="D27" s="22">
        <v>206.7</v>
      </c>
      <c r="E27" s="22">
        <v>208.9</v>
      </c>
    </row>
    <row r="28" spans="1:5" ht="15.75">
      <c r="A28" s="5" t="s">
        <v>34</v>
      </c>
      <c r="B28" s="14" t="s">
        <v>35</v>
      </c>
      <c r="C28" s="23">
        <f>C30</f>
        <v>4.8000000000000007</v>
      </c>
      <c r="D28" s="23">
        <v>7.5</v>
      </c>
      <c r="E28" s="23">
        <v>7.8</v>
      </c>
    </row>
    <row r="29" spans="1:5" ht="63">
      <c r="A29" s="12" t="s">
        <v>36</v>
      </c>
      <c r="B29" s="13" t="s">
        <v>37</v>
      </c>
      <c r="C29" s="22">
        <f>C30</f>
        <v>4.8000000000000007</v>
      </c>
      <c r="D29" s="22">
        <v>7.5</v>
      </c>
      <c r="E29" s="22">
        <v>7.8</v>
      </c>
    </row>
    <row r="30" spans="1:5" ht="110.25">
      <c r="A30" s="12" t="s">
        <v>38</v>
      </c>
      <c r="B30" s="13" t="s">
        <v>39</v>
      </c>
      <c r="C30" s="22">
        <f>7.2-2.4</f>
        <v>4.8000000000000007</v>
      </c>
      <c r="D30" s="22">
        <v>7.5</v>
      </c>
      <c r="E30" s="22">
        <v>7.8</v>
      </c>
    </row>
    <row r="31" spans="1:5" ht="15.75">
      <c r="A31" s="12"/>
      <c r="B31" s="13" t="s">
        <v>40</v>
      </c>
      <c r="C31" s="22">
        <f>C32+C36+C39</f>
        <v>237.3</v>
      </c>
      <c r="D31" s="22">
        <v>160.1</v>
      </c>
      <c r="E31" s="22">
        <v>10</v>
      </c>
    </row>
    <row r="32" spans="1:5" ht="78.75">
      <c r="A32" s="5" t="s">
        <v>41</v>
      </c>
      <c r="B32" s="14" t="s">
        <v>42</v>
      </c>
      <c r="C32" s="23">
        <v>5.5</v>
      </c>
      <c r="D32" s="23">
        <v>5.8</v>
      </c>
      <c r="E32" s="23">
        <v>6</v>
      </c>
    </row>
    <row r="33" spans="1:5" ht="141.75">
      <c r="A33" s="12" t="s">
        <v>43</v>
      </c>
      <c r="B33" s="13" t="s">
        <v>44</v>
      </c>
      <c r="C33" s="22">
        <v>5.5</v>
      </c>
      <c r="D33" s="22">
        <v>5.8</v>
      </c>
      <c r="E33" s="22">
        <v>6</v>
      </c>
    </row>
    <row r="34" spans="1:5" ht="126">
      <c r="A34" s="12" t="s">
        <v>45</v>
      </c>
      <c r="B34" s="13" t="s">
        <v>46</v>
      </c>
      <c r="C34" s="22">
        <v>5.5</v>
      </c>
      <c r="D34" s="22">
        <v>5.8</v>
      </c>
      <c r="E34" s="22">
        <v>6</v>
      </c>
    </row>
    <row r="35" spans="1:5" ht="110.25">
      <c r="A35" s="12" t="s">
        <v>47</v>
      </c>
      <c r="B35" s="13" t="s">
        <v>48</v>
      </c>
      <c r="C35" s="22">
        <v>5.5</v>
      </c>
      <c r="D35" s="22">
        <v>5.8</v>
      </c>
      <c r="E35" s="22">
        <v>6</v>
      </c>
    </row>
    <row r="36" spans="1:5" ht="31.5">
      <c r="A36" s="5" t="s">
        <v>49</v>
      </c>
      <c r="B36" s="14" t="s">
        <v>50</v>
      </c>
      <c r="C36" s="23">
        <f>C37</f>
        <v>0</v>
      </c>
      <c r="D36" s="23">
        <v>3.8</v>
      </c>
      <c r="E36" s="23">
        <v>4</v>
      </c>
    </row>
    <row r="37" spans="1:5" ht="63">
      <c r="A37" s="12" t="s">
        <v>51</v>
      </c>
      <c r="B37" s="13" t="s">
        <v>52</v>
      </c>
      <c r="C37" s="22">
        <f>C38</f>
        <v>0</v>
      </c>
      <c r="D37" s="22">
        <v>3.8</v>
      </c>
      <c r="E37" s="22">
        <v>4</v>
      </c>
    </row>
    <row r="38" spans="1:5" ht="94.5">
      <c r="A38" s="12" t="s">
        <v>53</v>
      </c>
      <c r="B38" s="13" t="s">
        <v>54</v>
      </c>
      <c r="C38" s="22">
        <f>3.7-3.7</f>
        <v>0</v>
      </c>
      <c r="D38" s="22">
        <v>3.8</v>
      </c>
      <c r="E38" s="22">
        <v>4</v>
      </c>
    </row>
    <row r="39" spans="1:5" ht="15.75">
      <c r="A39" s="5" t="s">
        <v>55</v>
      </c>
      <c r="B39" s="14" t="s">
        <v>56</v>
      </c>
      <c r="C39" s="23">
        <f>C41+C43</f>
        <v>231.8</v>
      </c>
      <c r="D39" s="23">
        <v>150.5</v>
      </c>
      <c r="E39" s="23">
        <v>0</v>
      </c>
    </row>
    <row r="40" spans="1:5" ht="15.75">
      <c r="A40" s="12" t="s">
        <v>57</v>
      </c>
      <c r="B40" s="13" t="s">
        <v>58</v>
      </c>
      <c r="C40" s="22">
        <f>C41</f>
        <v>140</v>
      </c>
      <c r="D40" s="22">
        <v>0</v>
      </c>
      <c r="E40" s="22">
        <v>0</v>
      </c>
    </row>
    <row r="41" spans="1:5" ht="31.5">
      <c r="A41" s="12" t="s">
        <v>59</v>
      </c>
      <c r="B41" s="13" t="s">
        <v>60</v>
      </c>
      <c r="C41" s="22">
        <v>140</v>
      </c>
      <c r="D41" s="22">
        <v>0</v>
      </c>
      <c r="E41" s="22">
        <v>0</v>
      </c>
    </row>
    <row r="42" spans="1:5" ht="15.75">
      <c r="A42" s="12" t="s">
        <v>61</v>
      </c>
      <c r="B42" s="13" t="s">
        <v>62</v>
      </c>
      <c r="C42" s="22">
        <f>C43</f>
        <v>91.8</v>
      </c>
      <c r="D42" s="22">
        <v>150.5</v>
      </c>
      <c r="E42" s="22">
        <v>0</v>
      </c>
    </row>
    <row r="43" spans="1:5" ht="31.5">
      <c r="A43" s="12" t="s">
        <v>63</v>
      </c>
      <c r="B43" s="13" t="s">
        <v>64</v>
      </c>
      <c r="C43" s="22">
        <f>103-11.2</f>
        <v>91.8</v>
      </c>
      <c r="D43" s="22">
        <v>150.5</v>
      </c>
      <c r="E43" s="22">
        <v>0</v>
      </c>
    </row>
    <row r="44" spans="1:5" ht="37.5">
      <c r="A44" s="10" t="s">
        <v>65</v>
      </c>
      <c r="B44" s="11" t="s">
        <v>66</v>
      </c>
      <c r="C44" s="21">
        <f>C45</f>
        <v>18707.800000000003</v>
      </c>
      <c r="D44" s="21">
        <f t="shared" ref="D44:E44" si="3">D45</f>
        <v>7611.2</v>
      </c>
      <c r="E44" s="21">
        <f t="shared" si="3"/>
        <v>6879.7</v>
      </c>
    </row>
    <row r="45" spans="1:5" ht="63">
      <c r="A45" s="5" t="s">
        <v>67</v>
      </c>
      <c r="B45" s="14" t="s">
        <v>68</v>
      </c>
      <c r="C45" s="23">
        <f>C48+C50+C53+C55+C58</f>
        <v>18707.800000000003</v>
      </c>
      <c r="D45" s="23">
        <v>7611.2</v>
      </c>
      <c r="E45" s="23">
        <v>6879.7</v>
      </c>
    </row>
    <row r="46" spans="1:5" ht="31.5">
      <c r="A46" s="12" t="s">
        <v>69</v>
      </c>
      <c r="B46" s="13" t="s">
        <v>70</v>
      </c>
      <c r="C46" s="22">
        <f>C48+C50</f>
        <v>9667.6</v>
      </c>
      <c r="D46" s="22">
        <v>7456</v>
      </c>
      <c r="E46" s="22">
        <v>6710.4</v>
      </c>
    </row>
    <row r="47" spans="1:5" ht="31.5">
      <c r="A47" s="12" t="s">
        <v>71</v>
      </c>
      <c r="B47" s="13" t="s">
        <v>72</v>
      </c>
      <c r="C47" s="22">
        <f>C48</f>
        <v>9320</v>
      </c>
      <c r="D47" s="22">
        <v>7456</v>
      </c>
      <c r="E47" s="22">
        <v>6710.4</v>
      </c>
    </row>
    <row r="48" spans="1:5" ht="63">
      <c r="A48" s="12" t="s">
        <v>73</v>
      </c>
      <c r="B48" s="13" t="s">
        <v>74</v>
      </c>
      <c r="C48" s="22">
        <v>9320</v>
      </c>
      <c r="D48" s="22">
        <v>7456</v>
      </c>
      <c r="E48" s="22">
        <v>6710.4</v>
      </c>
    </row>
    <row r="49" spans="1:5" ht="47.25">
      <c r="A49" s="12" t="s">
        <v>75</v>
      </c>
      <c r="B49" s="13" t="s">
        <v>76</v>
      </c>
      <c r="C49" s="22">
        <f>C50</f>
        <v>347.6</v>
      </c>
      <c r="D49" s="22">
        <v>0</v>
      </c>
      <c r="E49" s="22">
        <v>0</v>
      </c>
    </row>
    <row r="50" spans="1:5" ht="47.25">
      <c r="A50" s="12" t="s">
        <v>77</v>
      </c>
      <c r="B50" s="13" t="s">
        <v>78</v>
      </c>
      <c r="C50" s="22">
        <f>334.6+13</f>
        <v>347.6</v>
      </c>
      <c r="D50" s="22">
        <v>0</v>
      </c>
      <c r="E50" s="22">
        <v>0</v>
      </c>
    </row>
    <row r="51" spans="1:5" ht="31.5">
      <c r="A51" s="12" t="s">
        <v>79</v>
      </c>
      <c r="B51" s="13" t="s">
        <v>80</v>
      </c>
      <c r="C51" s="22">
        <f>C53+C55</f>
        <v>144.79999999999998</v>
      </c>
      <c r="D51" s="22">
        <v>155.19999999999999</v>
      </c>
      <c r="E51" s="22">
        <v>169.3</v>
      </c>
    </row>
    <row r="52" spans="1:5" ht="47.25">
      <c r="A52" s="12" t="s">
        <v>81</v>
      </c>
      <c r="B52" s="13" t="s">
        <v>82</v>
      </c>
      <c r="C52" s="22">
        <f>C53</f>
        <v>0.2</v>
      </c>
      <c r="D52" s="22">
        <v>0.2</v>
      </c>
      <c r="E52" s="22">
        <v>0.2</v>
      </c>
    </row>
    <row r="53" spans="1:5" ht="63">
      <c r="A53" s="12" t="s">
        <v>83</v>
      </c>
      <c r="B53" s="13" t="s">
        <v>84</v>
      </c>
      <c r="C53" s="22">
        <v>0.2</v>
      </c>
      <c r="D53" s="22">
        <v>0.2</v>
      </c>
      <c r="E53" s="22">
        <v>0.2</v>
      </c>
    </row>
    <row r="54" spans="1:5" ht="63">
      <c r="A54" s="12" t="s">
        <v>85</v>
      </c>
      <c r="B54" s="13" t="s">
        <v>86</v>
      </c>
      <c r="C54" s="22">
        <f>C55</f>
        <v>144.6</v>
      </c>
      <c r="D54" s="22">
        <v>155</v>
      </c>
      <c r="E54" s="22">
        <v>169.1</v>
      </c>
    </row>
    <row r="55" spans="1:5" ht="63">
      <c r="A55" s="12" t="s">
        <v>87</v>
      </c>
      <c r="B55" s="13" t="s">
        <v>88</v>
      </c>
      <c r="C55" s="22">
        <f>141+0.1+3.5</f>
        <v>144.6</v>
      </c>
      <c r="D55" s="22">
        <v>155</v>
      </c>
      <c r="E55" s="22">
        <v>169.1</v>
      </c>
    </row>
    <row r="56" spans="1:5" ht="15.75">
      <c r="A56" s="16" t="s">
        <v>89</v>
      </c>
      <c r="B56" s="15" t="s">
        <v>90</v>
      </c>
      <c r="C56" s="24">
        <f>C58</f>
        <v>8895.4</v>
      </c>
      <c r="D56" s="22">
        <v>0</v>
      </c>
      <c r="E56" s="22">
        <v>0</v>
      </c>
    </row>
    <row r="57" spans="1:5" ht="31.5">
      <c r="A57" s="12" t="s">
        <v>91</v>
      </c>
      <c r="B57" s="13" t="s">
        <v>92</v>
      </c>
      <c r="C57" s="22">
        <f>C58</f>
        <v>8895.4</v>
      </c>
      <c r="D57" s="22">
        <v>0</v>
      </c>
      <c r="E57" s="22">
        <v>0</v>
      </c>
    </row>
    <row r="58" spans="1:5" ht="47.25">
      <c r="A58" s="12" t="s">
        <v>93</v>
      </c>
      <c r="B58" s="13" t="s">
        <v>94</v>
      </c>
      <c r="C58" s="22">
        <f>8646.3-3892.5-190.6+1250+1500-219+1801.2</f>
        <v>8895.4</v>
      </c>
      <c r="D58" s="22">
        <v>0</v>
      </c>
      <c r="E58" s="22">
        <v>0</v>
      </c>
    </row>
    <row r="59" spans="1:5" ht="15.75">
      <c r="A59" s="12"/>
      <c r="B59" s="13" t="s">
        <v>95</v>
      </c>
      <c r="C59" s="24">
        <f>C44+C13</f>
        <v>22446.100000000002</v>
      </c>
      <c r="D59" s="24">
        <f t="shared" ref="D59:E59" si="4">D44+D13</f>
        <v>10320.700000000001</v>
      </c>
      <c r="E59" s="24">
        <f t="shared" si="4"/>
        <v>9763.6</v>
      </c>
    </row>
    <row r="62" spans="1:5" ht="18" customHeight="1">
      <c r="A62" s="12"/>
      <c r="B62" s="17"/>
    </row>
    <row r="63" spans="1:5" ht="18" customHeight="1">
      <c r="B63" s="18"/>
    </row>
    <row r="64" spans="1:5" ht="18" customHeight="1">
      <c r="B64" s="18"/>
    </row>
    <row r="65" spans="2:2" ht="18" customHeight="1">
      <c r="B65" s="18"/>
    </row>
    <row r="66" spans="2:2" ht="18" customHeight="1">
      <c r="B66" s="18"/>
    </row>
    <row r="67" spans="2:2" ht="18" customHeight="1">
      <c r="B67" s="18"/>
    </row>
    <row r="68" spans="2:2" ht="18" customHeight="1">
      <c r="B68" s="18"/>
    </row>
    <row r="69" spans="2:2" ht="18" customHeight="1">
      <c r="B69" s="18"/>
    </row>
    <row r="70" spans="2:2" ht="18" customHeight="1">
      <c r="B70" s="18"/>
    </row>
    <row r="71" spans="2:2" ht="18" customHeight="1">
      <c r="B71" s="18"/>
    </row>
  </sheetData>
  <mergeCells count="7">
    <mergeCell ref="C1:E4"/>
    <mergeCell ref="A5:E5"/>
    <mergeCell ref="A8:A10"/>
    <mergeCell ref="B8:B10"/>
    <mergeCell ref="C8:C10"/>
    <mergeCell ref="D8:D10"/>
    <mergeCell ref="E8:E10"/>
  </mergeCells>
  <pageMargins left="1.17" right="0.39" top="0.78" bottom="0.78" header="0" footer="0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sp403</dc:creator>
  <dc:description>POI HSSF rep:2.56.0.1004</dc:description>
  <cp:lastModifiedBy>sp403</cp:lastModifiedBy>
  <cp:lastPrinted>2024-12-24T10:31:06Z</cp:lastPrinted>
  <dcterms:created xsi:type="dcterms:W3CDTF">2024-07-25T07:05:38Z</dcterms:created>
  <dcterms:modified xsi:type="dcterms:W3CDTF">2024-12-26T06:56:49Z</dcterms:modified>
</cp:coreProperties>
</file>