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<sst xmlns="http://schemas.openxmlformats.org/spreadsheetml/2006/main" count="157" uniqueCount="146">
  <si>
    <t>(тыс. руб.)</t>
  </si>
  <si>
    <t>Код БК РФ</t>
  </si>
  <si>
    <t> 1 00 00000 00 0000 000</t>
  </si>
  <si>
    <t>НАЛОГОВЫЕ И НЕНАЛОГОВЫЕ ДОХОДЫ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</si>
  <si>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</si>
  <si>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</si>
  <si>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</si>
  <si>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</si>
  <si>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 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</si>
  <si>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</si>
  <si>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</si>
  <si>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</si>
  <si>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</si>
  <si>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</si>
  <si>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</si>
  <si>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</si>
  <si>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</si>
  <si>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</si>
  <si>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</si>
  <si>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</si>
  <si>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</si>
  <si>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</si>
  <si>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</si>
  <si>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</si>
  <si>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</si>
  <si>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</si>
  <si>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</si>
  <si>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</si>
  <si>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</si>
  <si>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</si>
  <si>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</si>
  <si>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</si>
  <si>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</si>
  <si>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</si>
  <si>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</si>
  <si>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</si>
  <si>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</si>
  <si>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</si>
  <si>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</si>
  <si>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</si>
  <si>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</si>
  <si>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</si>
  <si>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</si>
  <si>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</si>
  <si>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</si>
  <si>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</si>
  <si>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</si>
  <si>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</si>
  <si>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</si>
  <si>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</si>
  <si>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</si>
  <si>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</si>
  <si>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</si>
  <si>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 Всего доходов</t>
  </si>
  <si>
    <t>Единый сельскохозяйственный налог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</si>
  <si>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</si>
  <si>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</si>
  <si>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</si>
  <si>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</si>
  <si>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</si>
  <si>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</si>
  <si>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</si>
  <si>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</si>
  <si>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</si>
  <si>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</si>
  <si>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</si>
  <si>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1 01 02010 01 0000 110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</si>
  <si>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</si>
  <si>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</si>
  <si>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</si>
  <si>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</si>
  <si>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</si>
  <si>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</si>
  <si>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</si>
  <si>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                                                                                                                                                                             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</si>
  <si>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</si>
  <si>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                                                                                                                                                                              </t>
  </si>
  <si>
    <t>к постановлению Администрации</t>
  </si>
  <si>
    <t>Наименование показателей</t>
  </si>
  <si>
    <t>1 01 02020 01 0000 110</t>
  </si>
  <si>
    <t>1 01 02030 01 0000 110</t>
  </si>
  <si>
    <t>1 05 03020 01 0000 110</t>
  </si>
  <si>
    <t>Единый сельскохозяйственный налог (за налоговые периоды, истекшие до 1 января 2011 года)</t>
  </si>
  <si>
    <t> 1 16 00000 00 0000 000</t>
  </si>
  <si>
    <t>ШТРАФЫ, САНКЦИИ, ВОЗМЕЩЕНИЕ УЩЕРБА</t>
  </si>
  <si>
    <t>1 16 51000 02 0000 140</t>
  </si>
  <si>
    <t>1 16 51040 02 0000 140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</si>
  <si>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</si>
  <si>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</si>
  <si>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</si>
  <si>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</si>
  <si>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</si>
  <si>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</si>
  <si>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</si>
  <si>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</si>
  <si>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</si>
  <si>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</si>
  <si>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</si>
  <si>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</si>
  <si>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</si>
  <si>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</si>
  <si>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</si>
  <si>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</si>
  <si>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 И СПОРТ</t>
  </si>
  <si>
    <t>Массовый спорт</t>
  </si>
  <si>
    <t>ИТОГО:</t>
  </si>
  <si>
    <t xml:space="preserve">Приложение 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</si>
  <si>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</si>
  <si>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</si>
  <si>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</si>
  <si>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</si>
  <si>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</si>
  <si>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НЕНАЛОГОВЫЕ ДОХОДЫ</t>
  </si>
  <si>
    <t>Прочие неналоговые доходы</t>
  </si>
  <si>
    <t>Прочие неналоговы доходы бюджетов поселений</t>
  </si>
  <si>
    <t>Дотации бюджетам сельских поселений на выравнивание бюджетной обеспеченности</t>
  </si>
  <si>
    <t>СОЦИАЛЬНАЯ ПОЛИТИКА</t>
  </si>
  <si>
    <t>Пенсионное обеспечение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</si>
  <si>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</si>
  <si>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лиц. занимающихся частной практикой в соответствии со статьей 227 Налогового кодекса Российской Федерации</t>
  </si>
  <si>
    <t>ИНФОРМАЦИЯ</t>
  </si>
  <si>
    <t>1.Доходы бюджета</t>
  </si>
  <si>
    <t xml:space="preserve">Утвержденные бюджетные назначения </t>
  </si>
  <si>
    <t>Исполнено</t>
  </si>
  <si>
    <t>Процент исполнения</t>
  </si>
  <si>
    <t>2. Расходы бюджета</t>
  </si>
  <si>
    <t>Результат исполнения бюджета (дефицит/профицит)</t>
  </si>
  <si>
    <t>3. Источники финансирования дефицита бюджета</t>
  </si>
  <si>
    <t>Профессиональная подготовка, переподготовка и повышение квалификации</t>
  </si>
  <si>
    <t>ОБРАЗОВАНИЕ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</si>
  <si>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и 228 Налогового кодекса Российской Федерации</t>
    </r>
  </si>
  <si>
    <t>Обеспечение проведения выборов и референдумов</t>
  </si>
  <si>
    <t>Наименование показателя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</si>
  <si>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</si>
  <si>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</si>
  <si>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</si>
  <si>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Утвержденные бюджетные назначения</t>
  </si>
  <si>
    <t>Углегорского сельского поселения</t>
  </si>
  <si>
    <t xml:space="preserve">об исполнении бюджета  Углегорского сельского поселения Тацинского района </t>
  </si>
  <si>
    <t>Инициативные платежи,зачисляемые в бюджеты сельских поселений</t>
  </si>
  <si>
    <t>НАЦИОНАЛЬНАЯ ЭКОНОМИКА</t>
  </si>
  <si>
    <t>Расходы на оказание услуг по определению рыночной стоимости недвижимости</t>
  </si>
  <si>
    <t>Жилищное хозяйство</t>
  </si>
  <si>
    <t>Коммунальное хозяйство</t>
  </si>
  <si>
    <t xml:space="preserve">от 08.07.2022 г. № 62 </t>
  </si>
  <si>
    <t xml:space="preserve">на 01 июля  2022 г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</si>
</sst>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vertical="top"/>
    </xf>
    <xf numFmtId="0" fontId="8" fillId="0" borderId="0" xfId="0" applyFont="1" applyAlignment="1">
      <alignment horizontal="center" vertical="top"/>
    </xf>
    <xf numFmtId="172" fontId="14" fillId="0" borderId="10" xfId="0" applyNumberFormat="1" applyFont="1" applyBorder="1" applyAlignment="1">
      <alignment horizontal="center" wrapText="1"/>
    </xf>
    <xf numFmtId="172" fontId="12" fillId="0" borderId="10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72" fontId="3" fillId="0" borderId="10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6" fillId="0" borderId="0" xfId="0" applyFont="1" applyFill="1" applyBorder="1" applyAlignment="1">
      <alignment vertical="top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 wrapText="1"/>
    </xf>
    <xf numFmtId="172" fontId="15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172" fontId="12" fillId="0" borderId="1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72" fontId="1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172" fontId="14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72" fontId="12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172" fontId="14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vertical="top" wrapText="1"/>
    </xf>
    <xf numFmtId="172" fontId="1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="130" zoomScaleNormal="130" zoomScalePageLayoutView="0" workbookViewId="0" topLeftCell="B77">
      <selection activeCell="E25" sqref="E25"/>
    </sheetView>
  </sheetViews>
  <sheetFormatPr defaultColWidth="9.00390625" defaultRowHeight="12.75"/>
  <cols>
    <col min="1" max="1" width="21.625" style="0" hidden="1" customWidth="1"/>
    <col min="2" max="2" width="58.625" style="0" customWidth="1"/>
    <col min="3" max="3" width="18.25390625" style="0" customWidth="1"/>
    <col min="4" max="4" width="13.25390625" style="0" customWidth="1"/>
    <col min="5" max="5" width="11.625" style="0" customWidth="1"/>
  </cols>
  <sheetData>
    <row r="1" spans="1:5" ht="12.75">
      <c r="A1" s="1"/>
      <c r="B1" s="1"/>
      <c r="C1" s="2"/>
      <c r="D1" s="55" t="s">
        <v>106</v>
      </c>
      <c r="E1" s="55"/>
    </row>
    <row r="2" spans="1:5" ht="12.75">
      <c r="A2" s="3"/>
      <c r="B2" s="3"/>
      <c r="C2" s="54" t="s">
        <v>77</v>
      </c>
      <c r="D2" s="54"/>
      <c r="E2" s="54"/>
    </row>
    <row r="3" spans="1:5" ht="12.75">
      <c r="A3" s="3"/>
      <c r="B3" s="3"/>
      <c r="C3" s="54" t="s">
        <v>137</v>
      </c>
      <c r="D3" s="54"/>
      <c r="E3" s="54"/>
    </row>
    <row r="4" spans="1:5" ht="12.75">
      <c r="A4" s="1"/>
      <c r="B4" s="1"/>
      <c r="C4" s="56" t="s">
        <v>144</v>
      </c>
      <c r="D4" s="56"/>
      <c r="E4" s="56"/>
    </row>
    <row r="5" spans="1:3" ht="15" customHeight="1">
      <c r="A5" s="1"/>
      <c r="B5" s="58"/>
      <c r="C5" s="58"/>
    </row>
    <row r="6" spans="1:5" ht="15" customHeight="1">
      <c r="A6" s="1"/>
      <c r="B6" s="58" t="s">
        <v>120</v>
      </c>
      <c r="C6" s="58"/>
      <c r="D6" s="58"/>
      <c r="E6" s="58"/>
    </row>
    <row r="7" spans="1:5" ht="18.75" customHeight="1">
      <c r="A7" s="57" t="s">
        <v>138</v>
      </c>
      <c r="B7" s="57"/>
      <c r="C7" s="57"/>
      <c r="D7" s="57"/>
      <c r="E7" s="57"/>
    </row>
    <row r="8" spans="1:5" ht="15.75">
      <c r="A8" s="1"/>
      <c r="B8" s="58" t="s">
        <v>145</v>
      </c>
      <c r="C8" s="58"/>
      <c r="D8" s="58"/>
      <c r="E8" s="58"/>
    </row>
    <row r="9" spans="1:5" ht="15.75">
      <c r="A9" s="1"/>
      <c r="B9" s="6"/>
      <c r="C9" s="6"/>
      <c r="D9" s="6"/>
      <c r="E9" s="6"/>
    </row>
    <row r="10" spans="1:5" ht="15.75">
      <c r="A10" s="1"/>
      <c r="B10" s="58" t="s">
        <v>121</v>
      </c>
      <c r="C10" s="58"/>
      <c r="D10" s="58"/>
      <c r="E10" s="58"/>
    </row>
    <row r="11" spans="1:5" ht="12.75">
      <c r="A11" s="1"/>
      <c r="B11" s="1"/>
      <c r="C11" s="4"/>
      <c r="E11" t="s">
        <v>0</v>
      </c>
    </row>
    <row r="12" spans="1:6" ht="31.5">
      <c r="A12" s="28" t="s">
        <v>1</v>
      </c>
      <c r="B12" s="12" t="s">
        <v>78</v>
      </c>
      <c r="C12" s="20" t="s">
        <v>122</v>
      </c>
      <c r="D12" s="20" t="s">
        <v>123</v>
      </c>
      <c r="E12" s="20" t="s">
        <v>124</v>
      </c>
      <c r="F12" s="13"/>
    </row>
    <row r="13" spans="1:6" ht="12.75">
      <c r="A13" s="28">
        <v>1</v>
      </c>
      <c r="B13" s="14">
        <v>1</v>
      </c>
      <c r="C13" s="14">
        <v>2</v>
      </c>
      <c r="D13" s="14">
        <v>3</v>
      </c>
      <c r="E13" s="14">
        <v>4</v>
      </c>
      <c r="F13" s="15"/>
    </row>
    <row r="14" spans="1:6" ht="15.75" customHeight="1">
      <c r="A14" s="29" t="s">
        <v>2</v>
      </c>
      <c r="B14" s="36" t="s">
        <v>3</v>
      </c>
      <c r="C14" s="37">
        <f>C15+C22+C30+C33+C44+C50</f>
        <v>1746.2</v>
      </c>
      <c r="D14" s="37">
        <f>D15+D22+D30+D33+D44+D50</f>
        <v>731.6</v>
      </c>
      <c r="E14" s="7">
        <f aca="true" t="shared" si="0" ref="E14:E19">D14/C14*100</f>
        <v>41.89668995533158</v>
      </c>
      <c r="F14" s="15"/>
    </row>
    <row r="15" spans="1:6" ht="15" customHeight="1">
      <c r="A15" s="30" t="s">
        <v>4</v>
      </c>
      <c r="B15" s="36" t="s">
        <v>5</v>
      </c>
      <c r="C15" s="37">
        <f>C16</f>
        <v>1004.9</v>
      </c>
      <c r="D15" s="37">
        <f>D16</f>
        <v>517.8</v>
      </c>
      <c r="E15" s="7">
        <f t="shared" si="0"/>
        <v>51.52751517563936</v>
      </c>
      <c r="F15" s="15"/>
    </row>
    <row r="16" spans="1:6" ht="15.75" customHeight="1">
      <c r="A16" s="31" t="s">
        <v>6</v>
      </c>
      <c r="B16" s="38" t="s">
        <v>7</v>
      </c>
      <c r="C16" s="39">
        <v>1004.9</v>
      </c>
      <c r="D16" s="39">
        <v>517.8</v>
      </c>
      <c r="E16" s="8">
        <f t="shared" si="0"/>
        <v>51.52751517563936</v>
      </c>
      <c r="F16" s="15"/>
    </row>
    <row r="17" spans="1:6" ht="78" hidden="1">
      <c r="A17" s="32" t="s">
        <v>66</v>
      </c>
      <c r="B17" s="38" t="s">
        <v>130</v>
      </c>
      <c r="C17" s="39"/>
      <c r="D17" s="39"/>
      <c r="E17" s="8" t="e">
        <f t="shared" si="0"/>
        <v>#DIV/0!</v>
      </c>
      <c r="F17" s="15"/>
    </row>
    <row r="18" spans="1:6" ht="105" hidden="1">
      <c r="A18" s="32" t="s">
        <v>79</v>
      </c>
      <c r="B18" s="38" t="s">
        <v>119</v>
      </c>
      <c r="C18" s="39"/>
      <c r="D18" s="39"/>
      <c r="E18" s="8" t="e">
        <f t="shared" si="0"/>
        <v>#DIV/0!</v>
      </c>
      <c r="F18" s="15"/>
    </row>
    <row r="19" spans="1:6" ht="41.25" customHeight="1" hidden="1">
      <c r="A19" s="32" t="s">
        <v>80</v>
      </c>
      <c r="B19" s="38" t="s">
        <v>118</v>
      </c>
      <c r="C19" s="39"/>
      <c r="D19" s="39"/>
      <c r="E19" s="8" t="e">
        <f t="shared" si="0"/>
        <v>#DIV/0!</v>
      </c>
      <c r="F19" s="15"/>
    </row>
    <row r="20" spans="1:6" ht="15" hidden="1">
      <c r="A20" s="31" t="s">
        <v>55</v>
      </c>
      <c r="B20" s="38" t="s">
        <v>54</v>
      </c>
      <c r="C20" s="39">
        <v>230</v>
      </c>
      <c r="D20" s="39">
        <v>237.2</v>
      </c>
      <c r="E20" s="8">
        <f>D20/C20*100</f>
        <v>103.13043478260869</v>
      </c>
      <c r="F20" s="16"/>
    </row>
    <row r="21" spans="1:6" ht="30" hidden="1">
      <c r="A21" s="31" t="s">
        <v>81</v>
      </c>
      <c r="B21" s="38" t="s">
        <v>82</v>
      </c>
      <c r="C21" s="39"/>
      <c r="D21" s="39"/>
      <c r="E21" s="8"/>
      <c r="F21" s="15"/>
    </row>
    <row r="22" spans="1:6" ht="16.5" customHeight="1">
      <c r="A22" s="29" t="s">
        <v>8</v>
      </c>
      <c r="B22" s="36" t="s">
        <v>9</v>
      </c>
      <c r="C22" s="37">
        <f>C23+C25</f>
        <v>630.7</v>
      </c>
      <c r="D22" s="37">
        <f>D23+D25</f>
        <v>114.5</v>
      </c>
      <c r="E22" s="7">
        <f aca="true" t="shared" si="1" ref="E22:E65">D22/C22*100</f>
        <v>18.154431583954338</v>
      </c>
      <c r="F22" s="15"/>
    </row>
    <row r="23" spans="1:6" ht="16.5" customHeight="1">
      <c r="A23" s="29" t="s">
        <v>10</v>
      </c>
      <c r="B23" s="38" t="s">
        <v>11</v>
      </c>
      <c r="C23" s="39">
        <v>230.9</v>
      </c>
      <c r="D23" s="39">
        <v>8.8</v>
      </c>
      <c r="E23" s="8">
        <f t="shared" si="1"/>
        <v>3.811173668254656</v>
      </c>
      <c r="F23" s="15"/>
    </row>
    <row r="24" spans="1:6" ht="45" hidden="1">
      <c r="A24" s="33" t="s">
        <v>12</v>
      </c>
      <c r="B24" s="40" t="s">
        <v>13</v>
      </c>
      <c r="C24" s="39">
        <v>192.8</v>
      </c>
      <c r="D24" s="39">
        <v>2.1</v>
      </c>
      <c r="E24" s="8">
        <f t="shared" si="1"/>
        <v>1.0892116182572613</v>
      </c>
      <c r="F24" s="15"/>
    </row>
    <row r="25" spans="1:6" ht="15">
      <c r="A25" s="30" t="s">
        <v>14</v>
      </c>
      <c r="B25" s="38" t="s">
        <v>15</v>
      </c>
      <c r="C25" s="39">
        <v>399.8</v>
      </c>
      <c r="D25" s="39">
        <v>105.7</v>
      </c>
      <c r="E25" s="8">
        <f t="shared" si="1"/>
        <v>26.43821910955478</v>
      </c>
      <c r="F25" s="15"/>
    </row>
    <row r="26" spans="1:6" ht="15" hidden="1">
      <c r="A26" s="33" t="s">
        <v>16</v>
      </c>
      <c r="B26" s="38" t="s">
        <v>107</v>
      </c>
      <c r="C26" s="39">
        <f>C27</f>
        <v>1105.7</v>
      </c>
      <c r="D26" s="39">
        <f>D27</f>
        <v>299.9</v>
      </c>
      <c r="E26" s="8">
        <f t="shared" si="1"/>
        <v>27.12308944560007</v>
      </c>
      <c r="F26" s="15"/>
    </row>
    <row r="27" spans="1:6" ht="30" hidden="1">
      <c r="A27" s="33" t="s">
        <v>17</v>
      </c>
      <c r="B27" s="38" t="s">
        <v>109</v>
      </c>
      <c r="C27" s="39">
        <v>1105.7</v>
      </c>
      <c r="D27" s="39">
        <v>299.9</v>
      </c>
      <c r="E27" s="8">
        <f t="shared" si="1"/>
        <v>27.12308944560007</v>
      </c>
      <c r="F27" s="15"/>
    </row>
    <row r="28" spans="1:6" ht="15" hidden="1">
      <c r="A28" s="33" t="s">
        <v>18</v>
      </c>
      <c r="B28" s="38" t="s">
        <v>108</v>
      </c>
      <c r="C28" s="39">
        <f>C29</f>
        <v>2087.6</v>
      </c>
      <c r="D28" s="39">
        <f>D29</f>
        <v>16.2</v>
      </c>
      <c r="E28" s="8">
        <f t="shared" si="1"/>
        <v>0.776010730024909</v>
      </c>
      <c r="F28" s="15"/>
    </row>
    <row r="29" spans="1:6" ht="30" hidden="1">
      <c r="A29" s="33" t="s">
        <v>19</v>
      </c>
      <c r="B29" s="38" t="s">
        <v>110</v>
      </c>
      <c r="C29" s="39">
        <v>2087.6</v>
      </c>
      <c r="D29" s="39">
        <v>16.2</v>
      </c>
      <c r="E29" s="8">
        <f t="shared" si="1"/>
        <v>0.776010730024909</v>
      </c>
      <c r="F29" s="15"/>
    </row>
    <row r="30" spans="1:6" ht="14.25">
      <c r="A30" s="30" t="s">
        <v>20</v>
      </c>
      <c r="B30" s="36" t="s">
        <v>21</v>
      </c>
      <c r="C30" s="37">
        <f>C31</f>
        <v>8.3</v>
      </c>
      <c r="D30" s="37">
        <f>D31</f>
        <v>2.2</v>
      </c>
      <c r="E30" s="7">
        <f t="shared" si="1"/>
        <v>26.506024096385545</v>
      </c>
      <c r="F30" s="15"/>
    </row>
    <row r="31" spans="1:6" ht="46.5" customHeight="1">
      <c r="A31" s="30" t="s">
        <v>22</v>
      </c>
      <c r="B31" s="38" t="s">
        <v>23</v>
      </c>
      <c r="C31" s="39">
        <v>8.3</v>
      </c>
      <c r="D31" s="39">
        <v>2.2</v>
      </c>
      <c r="E31" s="8">
        <f t="shared" si="1"/>
        <v>26.506024096385545</v>
      </c>
      <c r="F31" s="15"/>
    </row>
    <row r="32" spans="1:6" ht="54" customHeight="1" hidden="1">
      <c r="A32" s="33" t="s">
        <v>24</v>
      </c>
      <c r="B32" s="38" t="s">
        <v>25</v>
      </c>
      <c r="C32" s="39">
        <v>3.2</v>
      </c>
      <c r="D32" s="39">
        <v>1.4</v>
      </c>
      <c r="E32" s="8">
        <f t="shared" si="1"/>
        <v>43.74999999999999</v>
      </c>
      <c r="F32" s="15"/>
    </row>
    <row r="33" spans="1:6" ht="46.5" customHeight="1">
      <c r="A33" s="30" t="s">
        <v>26</v>
      </c>
      <c r="B33" s="41" t="s">
        <v>27</v>
      </c>
      <c r="C33" s="37">
        <f aca="true" t="shared" si="2" ref="C33:D35">C34</f>
        <v>4.9</v>
      </c>
      <c r="D33" s="37">
        <f t="shared" si="2"/>
        <v>3.1</v>
      </c>
      <c r="E33" s="7">
        <f t="shared" si="1"/>
        <v>63.26530612244897</v>
      </c>
      <c r="F33" s="15"/>
    </row>
    <row r="34" spans="1:6" ht="91.5" customHeight="1">
      <c r="A34" s="30" t="s">
        <v>28</v>
      </c>
      <c r="B34" s="40" t="s">
        <v>29</v>
      </c>
      <c r="C34" s="39">
        <v>4.9</v>
      </c>
      <c r="D34" s="39">
        <v>3.1</v>
      </c>
      <c r="E34" s="8">
        <f t="shared" si="1"/>
        <v>63.26530612244897</v>
      </c>
      <c r="F34" s="15"/>
    </row>
    <row r="35" spans="1:6" ht="64.5" customHeight="1" hidden="1">
      <c r="A35" s="33" t="s">
        <v>56</v>
      </c>
      <c r="B35" s="42" t="s">
        <v>57</v>
      </c>
      <c r="C35" s="39">
        <f t="shared" si="2"/>
        <v>92.9</v>
      </c>
      <c r="D35" s="39">
        <f t="shared" si="2"/>
        <v>29.7</v>
      </c>
      <c r="E35" s="8">
        <f t="shared" si="1"/>
        <v>31.969860064585575</v>
      </c>
      <c r="F35" s="15"/>
    </row>
    <row r="36" spans="1:6" ht="76.5" customHeight="1" hidden="1">
      <c r="A36" s="33" t="s">
        <v>59</v>
      </c>
      <c r="B36" s="40" t="s">
        <v>58</v>
      </c>
      <c r="C36" s="39">
        <v>92.9</v>
      </c>
      <c r="D36" s="39">
        <v>29.7</v>
      </c>
      <c r="E36" s="8">
        <f t="shared" si="1"/>
        <v>31.969860064585575</v>
      </c>
      <c r="F36" s="15"/>
    </row>
    <row r="37" spans="1:6" ht="30" hidden="1">
      <c r="A37" s="28" t="s">
        <v>30</v>
      </c>
      <c r="B37" s="40" t="s">
        <v>31</v>
      </c>
      <c r="C37" s="39">
        <f>C38+C41</f>
        <v>0</v>
      </c>
      <c r="D37" s="39">
        <f>D38+D41</f>
        <v>0</v>
      </c>
      <c r="E37" s="8" t="e">
        <f t="shared" si="1"/>
        <v>#DIV/0!</v>
      </c>
      <c r="F37" s="15"/>
    </row>
    <row r="38" spans="1:6" ht="90" hidden="1">
      <c r="A38" s="28" t="s">
        <v>67</v>
      </c>
      <c r="B38" s="40" t="s">
        <v>68</v>
      </c>
      <c r="C38" s="39">
        <f>C39</f>
        <v>0</v>
      </c>
      <c r="D38" s="39">
        <f>D39</f>
        <v>0</v>
      </c>
      <c r="E38" s="8" t="e">
        <f t="shared" si="1"/>
        <v>#DIV/0!</v>
      </c>
      <c r="F38" s="15"/>
    </row>
    <row r="39" spans="1:6" ht="66.75" customHeight="1" hidden="1">
      <c r="A39" s="33" t="s">
        <v>69</v>
      </c>
      <c r="B39" s="40" t="s">
        <v>70</v>
      </c>
      <c r="C39" s="39">
        <f>C40</f>
        <v>0</v>
      </c>
      <c r="D39" s="39">
        <f>D40</f>
        <v>0</v>
      </c>
      <c r="E39" s="8" t="e">
        <f t="shared" si="1"/>
        <v>#DIV/0!</v>
      </c>
      <c r="F39" s="15"/>
    </row>
    <row r="40" spans="1:6" ht="70.5" customHeight="1" hidden="1">
      <c r="A40" s="33" t="s">
        <v>71</v>
      </c>
      <c r="B40" s="40" t="s">
        <v>72</v>
      </c>
      <c r="C40" s="39"/>
      <c r="D40" s="39"/>
      <c r="E40" s="8" t="e">
        <f t="shared" si="1"/>
        <v>#DIV/0!</v>
      </c>
      <c r="F40" s="15"/>
    </row>
    <row r="41" spans="1:6" ht="60" hidden="1">
      <c r="A41" s="28" t="s">
        <v>32</v>
      </c>
      <c r="B41" s="40" t="s">
        <v>33</v>
      </c>
      <c r="C41" s="39">
        <f>C42</f>
        <v>0</v>
      </c>
      <c r="D41" s="39">
        <f>D42</f>
        <v>0</v>
      </c>
      <c r="E41" s="8" t="e">
        <f t="shared" si="1"/>
        <v>#DIV/0!</v>
      </c>
      <c r="F41" s="15"/>
    </row>
    <row r="42" spans="1:6" ht="45" hidden="1">
      <c r="A42" s="33" t="s">
        <v>73</v>
      </c>
      <c r="B42" s="40" t="s">
        <v>74</v>
      </c>
      <c r="C42" s="39">
        <f>C43</f>
        <v>0</v>
      </c>
      <c r="D42" s="39">
        <f>D43</f>
        <v>0</v>
      </c>
      <c r="E42" s="8" t="e">
        <f t="shared" si="1"/>
        <v>#DIV/0!</v>
      </c>
      <c r="F42" s="15"/>
    </row>
    <row r="43" spans="1:6" ht="60" hidden="1">
      <c r="A43" s="33" t="s">
        <v>75</v>
      </c>
      <c r="B43" s="40" t="s">
        <v>76</v>
      </c>
      <c r="C43" s="39"/>
      <c r="D43" s="39"/>
      <c r="E43" s="8" t="e">
        <f t="shared" si="1"/>
        <v>#DIV/0!</v>
      </c>
      <c r="F43" s="15"/>
    </row>
    <row r="44" spans="1:6" ht="14.25">
      <c r="A44" s="30" t="s">
        <v>83</v>
      </c>
      <c r="B44" s="41" t="s">
        <v>84</v>
      </c>
      <c r="C44" s="37">
        <f>C45</f>
        <v>3.4</v>
      </c>
      <c r="D44" s="37">
        <f>D45</f>
        <v>0</v>
      </c>
      <c r="E44" s="7">
        <f>D44/C44*100</f>
        <v>0</v>
      </c>
      <c r="F44" s="15"/>
    </row>
    <row r="45" spans="1:6" ht="45">
      <c r="A45" s="30" t="s">
        <v>85</v>
      </c>
      <c r="B45" s="40" t="s">
        <v>87</v>
      </c>
      <c r="C45" s="39">
        <v>3.4</v>
      </c>
      <c r="D45" s="39">
        <v>0</v>
      </c>
      <c r="E45" s="8">
        <f>D45/C45*100</f>
        <v>0</v>
      </c>
      <c r="F45" s="15"/>
    </row>
    <row r="46" spans="1:6" ht="60" hidden="1">
      <c r="A46" s="33" t="s">
        <v>86</v>
      </c>
      <c r="B46" s="40" t="s">
        <v>88</v>
      </c>
      <c r="C46" s="39">
        <v>2.4</v>
      </c>
      <c r="D46" s="39"/>
      <c r="E46" s="8">
        <f>D46/C46*100</f>
        <v>0</v>
      </c>
      <c r="F46" s="15"/>
    </row>
    <row r="47" spans="1:6" ht="15" hidden="1">
      <c r="A47" s="30" t="s">
        <v>83</v>
      </c>
      <c r="B47" s="41" t="s">
        <v>112</v>
      </c>
      <c r="C47" s="37">
        <f>C48</f>
        <v>0</v>
      </c>
      <c r="D47" s="37">
        <f>D48</f>
        <v>0</v>
      </c>
      <c r="E47" s="8"/>
      <c r="F47" s="15"/>
    </row>
    <row r="48" spans="1:6" ht="15" hidden="1">
      <c r="A48" s="30" t="s">
        <v>85</v>
      </c>
      <c r="B48" s="40" t="s">
        <v>113</v>
      </c>
      <c r="C48" s="37">
        <f>C49</f>
        <v>0</v>
      </c>
      <c r="D48" s="37">
        <f>D49</f>
        <v>0</v>
      </c>
      <c r="E48" s="8" t="e">
        <f t="shared" si="1"/>
        <v>#DIV/0!</v>
      </c>
      <c r="F48" s="15"/>
    </row>
    <row r="49" spans="1:6" ht="15" hidden="1">
      <c r="A49" s="33" t="s">
        <v>86</v>
      </c>
      <c r="B49" s="40" t="s">
        <v>114</v>
      </c>
      <c r="C49" s="39"/>
      <c r="D49" s="39"/>
      <c r="E49" s="8" t="e">
        <f t="shared" si="1"/>
        <v>#DIV/0!</v>
      </c>
      <c r="F49" s="15"/>
    </row>
    <row r="50" spans="1:6" ht="14.25">
      <c r="A50" s="33"/>
      <c r="B50" s="41" t="s">
        <v>113</v>
      </c>
      <c r="C50" s="37">
        <f>C51</f>
        <v>94</v>
      </c>
      <c r="D50" s="37">
        <f>D51</f>
        <v>94</v>
      </c>
      <c r="E50" s="7">
        <f>E51</f>
        <v>100</v>
      </c>
      <c r="F50" s="15"/>
    </row>
    <row r="51" spans="1:6" ht="30">
      <c r="A51" s="33"/>
      <c r="B51" s="40" t="s">
        <v>139</v>
      </c>
      <c r="C51" s="39">
        <v>94</v>
      </c>
      <c r="D51" s="39">
        <v>94</v>
      </c>
      <c r="E51" s="8">
        <f>D51/C51%</f>
        <v>100</v>
      </c>
      <c r="F51" s="15"/>
    </row>
    <row r="52" spans="1:6" ht="14.25">
      <c r="A52" s="30" t="s">
        <v>34</v>
      </c>
      <c r="B52" s="43" t="s">
        <v>35</v>
      </c>
      <c r="C52" s="37">
        <f>C53</f>
        <v>26816.9</v>
      </c>
      <c r="D52" s="37">
        <f>D53</f>
        <v>20998.800000000003</v>
      </c>
      <c r="E52" s="7">
        <f t="shared" si="1"/>
        <v>78.30435285211938</v>
      </c>
      <c r="F52" s="15"/>
    </row>
    <row r="53" spans="1:6" ht="28.5">
      <c r="A53" s="30" t="s">
        <v>36</v>
      </c>
      <c r="B53" s="44" t="s">
        <v>37</v>
      </c>
      <c r="C53" s="37">
        <f>C54+C57+C62</f>
        <v>26816.9</v>
      </c>
      <c r="D53" s="37">
        <f>D54+D57+D62</f>
        <v>20998.800000000003</v>
      </c>
      <c r="E53" s="7">
        <f t="shared" si="1"/>
        <v>78.30435285211938</v>
      </c>
      <c r="F53" s="15"/>
    </row>
    <row r="54" spans="1:6" ht="30" customHeight="1">
      <c r="A54" s="30" t="s">
        <v>38</v>
      </c>
      <c r="B54" s="45" t="s">
        <v>39</v>
      </c>
      <c r="C54" s="39">
        <v>8299.8</v>
      </c>
      <c r="D54" s="39">
        <v>5700</v>
      </c>
      <c r="E54" s="8">
        <f t="shared" si="1"/>
        <v>68.67635364707584</v>
      </c>
      <c r="F54" s="15"/>
    </row>
    <row r="55" spans="1:6" ht="18" customHeight="1" hidden="1">
      <c r="A55" s="33" t="s">
        <v>40</v>
      </c>
      <c r="B55" s="45" t="s">
        <v>41</v>
      </c>
      <c r="C55" s="39">
        <f>C56</f>
        <v>5768.6</v>
      </c>
      <c r="D55" s="39">
        <f>D56</f>
        <v>1153.7</v>
      </c>
      <c r="E55" s="8">
        <f t="shared" si="1"/>
        <v>19.999653295426967</v>
      </c>
      <c r="F55" s="15"/>
    </row>
    <row r="56" spans="1:6" ht="26.25" customHeight="1" hidden="1">
      <c r="A56" s="33" t="s">
        <v>42</v>
      </c>
      <c r="B56" s="45" t="s">
        <v>115</v>
      </c>
      <c r="C56" s="39">
        <v>5768.6</v>
      </c>
      <c r="D56" s="39">
        <v>1153.7</v>
      </c>
      <c r="E56" s="8">
        <f t="shared" si="1"/>
        <v>19.999653295426967</v>
      </c>
      <c r="F56" s="15"/>
    </row>
    <row r="57" spans="1:6" ht="30">
      <c r="A57" s="30" t="s">
        <v>43</v>
      </c>
      <c r="B57" s="40" t="s">
        <v>44</v>
      </c>
      <c r="C57" s="39">
        <v>96.9</v>
      </c>
      <c r="D57" s="39">
        <v>34.6</v>
      </c>
      <c r="E57" s="8">
        <f t="shared" si="1"/>
        <v>35.706914344685245</v>
      </c>
      <c r="F57" s="15"/>
    </row>
    <row r="58" spans="1:6" ht="29.25" customHeight="1" hidden="1">
      <c r="A58" s="33" t="s">
        <v>45</v>
      </c>
      <c r="B58" s="40" t="s">
        <v>46</v>
      </c>
      <c r="C58" s="39">
        <f>C59</f>
        <v>208.2</v>
      </c>
      <c r="D58" s="39">
        <f>D59</f>
        <v>52.1</v>
      </c>
      <c r="E58" s="8">
        <f t="shared" si="1"/>
        <v>25.0240153698367</v>
      </c>
      <c r="F58" s="15"/>
    </row>
    <row r="59" spans="1:6" ht="45" hidden="1">
      <c r="A59" s="33" t="s">
        <v>47</v>
      </c>
      <c r="B59" s="45" t="s">
        <v>48</v>
      </c>
      <c r="C59" s="39">
        <v>208.2</v>
      </c>
      <c r="D59" s="39">
        <v>52.1</v>
      </c>
      <c r="E59" s="8">
        <f t="shared" si="1"/>
        <v>25.0240153698367</v>
      </c>
      <c r="F59" s="15"/>
    </row>
    <row r="60" spans="1:6" ht="30" hidden="1">
      <c r="A60" s="34" t="s">
        <v>49</v>
      </c>
      <c r="B60" s="45" t="s">
        <v>50</v>
      </c>
      <c r="C60" s="46">
        <f>C61</f>
        <v>0.2</v>
      </c>
      <c r="D60" s="46">
        <f>D61</f>
        <v>0.2</v>
      </c>
      <c r="E60" s="8">
        <f t="shared" si="1"/>
        <v>100</v>
      </c>
      <c r="F60" s="15"/>
    </row>
    <row r="61" spans="1:6" ht="30" hidden="1">
      <c r="A61" s="33" t="s">
        <v>51</v>
      </c>
      <c r="B61" s="45" t="s">
        <v>52</v>
      </c>
      <c r="C61" s="39">
        <v>0.2</v>
      </c>
      <c r="D61" s="39">
        <v>0.2</v>
      </c>
      <c r="E61" s="8">
        <f t="shared" si="1"/>
        <v>100</v>
      </c>
      <c r="F61" s="15"/>
    </row>
    <row r="62" spans="1:6" ht="20.25" customHeight="1">
      <c r="A62" s="30" t="s">
        <v>60</v>
      </c>
      <c r="B62" s="40" t="s">
        <v>61</v>
      </c>
      <c r="C62" s="39">
        <v>18420.2</v>
      </c>
      <c r="D62" s="39">
        <v>15264.2</v>
      </c>
      <c r="E62" s="8">
        <f t="shared" si="1"/>
        <v>82.86663554141649</v>
      </c>
      <c r="F62" s="15"/>
    </row>
    <row r="63" spans="1:6" ht="20.25" customHeight="1" hidden="1">
      <c r="A63" s="33" t="s">
        <v>62</v>
      </c>
      <c r="B63" s="40" t="s">
        <v>63</v>
      </c>
      <c r="C63" s="39">
        <f>C64</f>
        <v>2707.5</v>
      </c>
      <c r="D63" s="39">
        <f>D64</f>
        <v>0</v>
      </c>
      <c r="E63" s="8">
        <f t="shared" si="1"/>
        <v>0</v>
      </c>
      <c r="F63" s="15"/>
    </row>
    <row r="64" spans="1:6" ht="30" hidden="1">
      <c r="A64" s="33" t="s">
        <v>64</v>
      </c>
      <c r="B64" s="40" t="s">
        <v>65</v>
      </c>
      <c r="C64" s="39">
        <v>2707.5</v>
      </c>
      <c r="D64" s="39"/>
      <c r="E64" s="8">
        <f t="shared" si="1"/>
        <v>0</v>
      </c>
      <c r="F64" s="15"/>
    </row>
    <row r="65" spans="1:6" ht="14.25">
      <c r="A65" s="35"/>
      <c r="B65" s="43" t="s">
        <v>53</v>
      </c>
      <c r="C65" s="37">
        <f>C14+C52</f>
        <v>28563.100000000002</v>
      </c>
      <c r="D65" s="37">
        <f>D14+D52</f>
        <v>21730.4</v>
      </c>
      <c r="E65" s="7">
        <f t="shared" si="1"/>
        <v>76.07857690516786</v>
      </c>
      <c r="F65" s="15"/>
    </row>
    <row r="66" spans="1:6" ht="12.75">
      <c r="A66" s="5"/>
      <c r="B66" s="17"/>
      <c r="C66" s="18"/>
      <c r="D66" s="18"/>
      <c r="E66" s="19"/>
      <c r="F66" s="15"/>
    </row>
    <row r="67" spans="1:6" ht="15.75">
      <c r="A67" s="5"/>
      <c r="B67" s="66" t="s">
        <v>125</v>
      </c>
      <c r="C67" s="66"/>
      <c r="D67" s="66"/>
      <c r="E67" s="66"/>
      <c r="F67" s="15"/>
    </row>
    <row r="68" spans="1:6" ht="14.25" customHeight="1">
      <c r="A68" s="5"/>
      <c r="B68" s="17"/>
      <c r="C68" s="18"/>
      <c r="D68" s="18"/>
      <c r="E68" s="19"/>
      <c r="F68" s="15"/>
    </row>
    <row r="69" spans="1:6" ht="31.5">
      <c r="A69" s="28" t="s">
        <v>1</v>
      </c>
      <c r="B69" s="12" t="s">
        <v>78</v>
      </c>
      <c r="C69" s="20" t="s">
        <v>122</v>
      </c>
      <c r="D69" s="20" t="s">
        <v>123</v>
      </c>
      <c r="E69" s="20" t="s">
        <v>124</v>
      </c>
      <c r="F69" s="13"/>
    </row>
    <row r="70" spans="1:6" ht="14.25">
      <c r="A70" s="1"/>
      <c r="B70" s="44" t="s">
        <v>89</v>
      </c>
      <c r="C70" s="47">
        <f>C71+C75+C74+C72+C73</f>
        <v>5770</v>
      </c>
      <c r="D70" s="47">
        <f>D71+D75+D74+D72+D73</f>
        <v>2463.5</v>
      </c>
      <c r="E70" s="7">
        <f>D70/C70*100</f>
        <v>42.6949740034662</v>
      </c>
      <c r="F70" s="15"/>
    </row>
    <row r="71" spans="2:6" ht="45">
      <c r="B71" s="38" t="s">
        <v>90</v>
      </c>
      <c r="C71" s="48">
        <v>5576.8</v>
      </c>
      <c r="D71" s="48">
        <v>2396.9</v>
      </c>
      <c r="E71" s="8">
        <f aca="true" t="shared" si="3" ref="E71:E79">D71/C71*100</f>
        <v>42.97984507244298</v>
      </c>
      <c r="F71" s="15"/>
    </row>
    <row r="72" spans="2:6" ht="45">
      <c r="B72" s="38" t="s">
        <v>111</v>
      </c>
      <c r="C72" s="48">
        <v>80.2</v>
      </c>
      <c r="D72" s="48">
        <v>36.4</v>
      </c>
      <c r="E72" s="8">
        <f>D72/C72*100</f>
        <v>45.38653366583541</v>
      </c>
      <c r="F72" s="15"/>
    </row>
    <row r="73" spans="2:6" ht="15">
      <c r="B73" s="38" t="s">
        <v>131</v>
      </c>
      <c r="C73" s="48">
        <v>0</v>
      </c>
      <c r="D73" s="48">
        <v>0</v>
      </c>
      <c r="E73" s="8"/>
      <c r="F73" s="15"/>
    </row>
    <row r="74" spans="2:6" ht="15">
      <c r="B74" s="9" t="s">
        <v>91</v>
      </c>
      <c r="C74" s="48">
        <v>53</v>
      </c>
      <c r="D74" s="48">
        <v>0</v>
      </c>
      <c r="E74" s="8">
        <f t="shared" si="3"/>
        <v>0</v>
      </c>
      <c r="F74" s="15"/>
    </row>
    <row r="75" spans="2:6" ht="15">
      <c r="B75" s="9" t="s">
        <v>92</v>
      </c>
      <c r="C75" s="48">
        <v>60</v>
      </c>
      <c r="D75" s="48">
        <v>30.2</v>
      </c>
      <c r="E75" s="8">
        <f t="shared" si="3"/>
        <v>50.33333333333333</v>
      </c>
      <c r="F75" s="15"/>
    </row>
    <row r="76" spans="2:6" ht="14.25">
      <c r="B76" s="36" t="s">
        <v>93</v>
      </c>
      <c r="C76" s="47">
        <f>C77</f>
        <v>96.7</v>
      </c>
      <c r="D76" s="47">
        <f>D77</f>
        <v>34.4</v>
      </c>
      <c r="E76" s="7">
        <f t="shared" si="3"/>
        <v>35.57394002068252</v>
      </c>
      <c r="F76" s="15"/>
    </row>
    <row r="77" spans="2:6" ht="15">
      <c r="B77" s="38" t="s">
        <v>94</v>
      </c>
      <c r="C77" s="48">
        <v>96.7</v>
      </c>
      <c r="D77" s="48">
        <v>34.4</v>
      </c>
      <c r="E77" s="8">
        <f t="shared" si="3"/>
        <v>35.57394002068252</v>
      </c>
      <c r="F77" s="15"/>
    </row>
    <row r="78" spans="2:6" ht="28.5">
      <c r="B78" s="44" t="s">
        <v>95</v>
      </c>
      <c r="C78" s="47">
        <f>C79+C80</f>
        <v>27.6</v>
      </c>
      <c r="D78" s="47">
        <f>D79+D80</f>
        <v>5</v>
      </c>
      <c r="E78" s="7">
        <f t="shared" si="3"/>
        <v>18.115942028985508</v>
      </c>
      <c r="F78" s="15"/>
    </row>
    <row r="79" spans="2:6" ht="30">
      <c r="B79" s="49" t="s">
        <v>96</v>
      </c>
      <c r="C79" s="48">
        <v>17.6</v>
      </c>
      <c r="D79" s="48">
        <v>5</v>
      </c>
      <c r="E79" s="8">
        <f t="shared" si="3"/>
        <v>28.409090909090907</v>
      </c>
      <c r="F79" s="15"/>
    </row>
    <row r="80" spans="2:6" ht="30">
      <c r="B80" s="49" t="s">
        <v>97</v>
      </c>
      <c r="C80" s="48">
        <v>10</v>
      </c>
      <c r="D80" s="48">
        <v>0</v>
      </c>
      <c r="E80" s="8">
        <f aca="true" t="shared" si="4" ref="E80:E89">D80/C80*100</f>
        <v>0</v>
      </c>
      <c r="F80" s="15"/>
    </row>
    <row r="81" spans="2:6" ht="14.25" hidden="1">
      <c r="B81" s="50" t="s">
        <v>98</v>
      </c>
      <c r="C81" s="51"/>
      <c r="D81" s="51">
        <v>0</v>
      </c>
      <c r="E81" s="7" t="e">
        <f t="shared" si="4"/>
        <v>#DIV/0!</v>
      </c>
      <c r="F81" s="15"/>
    </row>
    <row r="82" spans="2:6" ht="14.25">
      <c r="B82" s="50" t="s">
        <v>140</v>
      </c>
      <c r="C82" s="51">
        <f>C83</f>
        <v>29</v>
      </c>
      <c r="D82" s="51">
        <f>D83</f>
        <v>4</v>
      </c>
      <c r="E82" s="7">
        <f>D82/C82%</f>
        <v>13.793103448275863</v>
      </c>
      <c r="F82" s="15"/>
    </row>
    <row r="83" spans="2:6" ht="30">
      <c r="B83" s="52" t="s">
        <v>141</v>
      </c>
      <c r="C83" s="53">
        <v>29</v>
      </c>
      <c r="D83" s="53">
        <v>4</v>
      </c>
      <c r="E83" s="8">
        <f>D83/C83%</f>
        <v>13.793103448275863</v>
      </c>
      <c r="F83" s="15"/>
    </row>
    <row r="84" spans="2:6" ht="14.25">
      <c r="B84" s="44" t="s">
        <v>99</v>
      </c>
      <c r="C84" s="47">
        <f>C85+C86+C87</f>
        <v>19221.5</v>
      </c>
      <c r="D84" s="47">
        <f>D85+D86+D87</f>
        <v>15543.7</v>
      </c>
      <c r="E84" s="7">
        <f t="shared" si="4"/>
        <v>80.86621751684312</v>
      </c>
      <c r="F84" s="15"/>
    </row>
    <row r="85" spans="2:6" ht="15">
      <c r="B85" s="45" t="s">
        <v>142</v>
      </c>
      <c r="C85" s="48">
        <v>16299.7</v>
      </c>
      <c r="D85" s="48">
        <v>15175.6</v>
      </c>
      <c r="E85" s="8">
        <f>D85/C85%</f>
        <v>93.10355405314208</v>
      </c>
      <c r="F85" s="15"/>
    </row>
    <row r="86" spans="2:6" ht="15">
      <c r="B86" s="45" t="s">
        <v>143</v>
      </c>
      <c r="C86" s="48">
        <v>2170.2</v>
      </c>
      <c r="D86" s="48">
        <v>0</v>
      </c>
      <c r="E86" s="8">
        <f>D86/C86%</f>
        <v>0</v>
      </c>
      <c r="F86" s="15"/>
    </row>
    <row r="87" spans="2:6" ht="15">
      <c r="B87" s="49" t="s">
        <v>100</v>
      </c>
      <c r="C87" s="48">
        <v>751.6</v>
      </c>
      <c r="D87" s="48">
        <v>368.1</v>
      </c>
      <c r="E87" s="8">
        <f t="shared" si="4"/>
        <v>48.97551889302821</v>
      </c>
      <c r="F87" s="15"/>
    </row>
    <row r="88" spans="2:6" ht="14.25">
      <c r="B88" s="44" t="s">
        <v>129</v>
      </c>
      <c r="C88" s="47">
        <f>C89</f>
        <v>30</v>
      </c>
      <c r="D88" s="47">
        <f>D89</f>
        <v>15</v>
      </c>
      <c r="E88" s="7">
        <f t="shared" si="4"/>
        <v>50</v>
      </c>
      <c r="F88" s="15"/>
    </row>
    <row r="89" spans="2:6" ht="30">
      <c r="B89" s="45" t="s">
        <v>128</v>
      </c>
      <c r="C89" s="48">
        <v>30</v>
      </c>
      <c r="D89" s="48">
        <v>15</v>
      </c>
      <c r="E89" s="8">
        <f t="shared" si="4"/>
        <v>50</v>
      </c>
      <c r="F89" s="15"/>
    </row>
    <row r="90" spans="2:6" ht="14.25">
      <c r="B90" s="44" t="s">
        <v>101</v>
      </c>
      <c r="C90" s="47">
        <f>C91</f>
        <v>3727.1</v>
      </c>
      <c r="D90" s="47">
        <f>D91</f>
        <v>2229</v>
      </c>
      <c r="E90" s="7">
        <f aca="true" t="shared" si="5" ref="E90:E96">D90/C90*100</f>
        <v>59.80521048536396</v>
      </c>
      <c r="F90" s="15"/>
    </row>
    <row r="91" spans="2:6" ht="15">
      <c r="B91" s="45" t="s">
        <v>102</v>
      </c>
      <c r="C91" s="48">
        <v>3727.1</v>
      </c>
      <c r="D91" s="48">
        <v>2229</v>
      </c>
      <c r="E91" s="8">
        <f t="shared" si="5"/>
        <v>59.80521048536396</v>
      </c>
      <c r="F91" s="15"/>
    </row>
    <row r="92" spans="2:6" ht="14.25">
      <c r="B92" s="10" t="s">
        <v>116</v>
      </c>
      <c r="C92" s="47">
        <f>C93</f>
        <v>0</v>
      </c>
      <c r="D92" s="47">
        <f>D93</f>
        <v>0</v>
      </c>
      <c r="E92" s="7"/>
      <c r="F92" s="15"/>
    </row>
    <row r="93" spans="2:6" ht="14.25" customHeight="1">
      <c r="B93" s="11" t="s">
        <v>117</v>
      </c>
      <c r="C93" s="48">
        <v>0</v>
      </c>
      <c r="D93" s="48">
        <v>0</v>
      </c>
      <c r="E93" s="8"/>
      <c r="F93" s="15"/>
    </row>
    <row r="94" spans="2:6" ht="14.25">
      <c r="B94" s="44" t="s">
        <v>103</v>
      </c>
      <c r="C94" s="47">
        <f>C95</f>
        <v>10.5</v>
      </c>
      <c r="D94" s="47">
        <f>D95</f>
        <v>0</v>
      </c>
      <c r="E94" s="7">
        <f>D94/C94*100</f>
        <v>0</v>
      </c>
      <c r="F94" s="15"/>
    </row>
    <row r="95" spans="2:6" ht="15">
      <c r="B95" s="49" t="s">
        <v>104</v>
      </c>
      <c r="C95" s="48">
        <v>10.5</v>
      </c>
      <c r="D95" s="48">
        <v>0</v>
      </c>
      <c r="E95" s="8">
        <f>D95/C95*100</f>
        <v>0</v>
      </c>
      <c r="F95" s="15"/>
    </row>
    <row r="96" spans="2:6" ht="14.25">
      <c r="B96" s="44" t="s">
        <v>105</v>
      </c>
      <c r="C96" s="47">
        <f>C70+C76+C78+C84++C90+++C94+C92+C88+C82</f>
        <v>28912.399999999998</v>
      </c>
      <c r="D96" s="47">
        <f>D70+D76+D78+D84++D90+++D94+D92+D88+D82</f>
        <v>20294.600000000002</v>
      </c>
      <c r="E96" s="7">
        <f t="shared" si="5"/>
        <v>70.19341182330075</v>
      </c>
      <c r="F96" s="15"/>
    </row>
    <row r="97" spans="2:6" ht="15">
      <c r="B97" s="21" t="s">
        <v>126</v>
      </c>
      <c r="C97" s="22">
        <f>C65-C96</f>
        <v>-349.29999999999563</v>
      </c>
      <c r="D97" s="22">
        <f>D65-D96</f>
        <v>1435.7999999999993</v>
      </c>
      <c r="E97" s="7"/>
      <c r="F97" s="15"/>
    </row>
    <row r="98" spans="2:6" ht="12.75">
      <c r="B98" s="15"/>
      <c r="C98" s="15"/>
      <c r="D98" s="15"/>
      <c r="E98" s="15"/>
      <c r="F98" s="15"/>
    </row>
    <row r="99" spans="2:6" ht="15.75">
      <c r="B99" s="59" t="s">
        <v>127</v>
      </c>
      <c r="C99" s="59"/>
      <c r="D99" s="59"/>
      <c r="E99" s="59"/>
      <c r="F99" s="15"/>
    </row>
    <row r="100" spans="2:5" ht="15.75">
      <c r="B100" s="23"/>
      <c r="C100" s="24"/>
      <c r="D100" s="24"/>
      <c r="E100" s="24"/>
    </row>
    <row r="101" spans="2:5" ht="15.75" customHeight="1">
      <c r="B101" s="63" t="s">
        <v>132</v>
      </c>
      <c r="C101" s="60" t="s">
        <v>136</v>
      </c>
      <c r="D101" s="63" t="s">
        <v>123</v>
      </c>
      <c r="E101" s="60" t="s">
        <v>124</v>
      </c>
    </row>
    <row r="102" spans="2:5" ht="15.75" customHeight="1">
      <c r="B102" s="64"/>
      <c r="C102" s="61"/>
      <c r="D102" s="64"/>
      <c r="E102" s="61"/>
    </row>
    <row r="103" spans="2:5" ht="15.75" customHeight="1">
      <c r="B103" s="65"/>
      <c r="C103" s="62"/>
      <c r="D103" s="65"/>
      <c r="E103" s="62"/>
    </row>
    <row r="104" spans="2:5" ht="15">
      <c r="B104" s="25">
        <v>1</v>
      </c>
      <c r="C104" s="25">
        <v>2</v>
      </c>
      <c r="D104" s="25">
        <v>3</v>
      </c>
      <c r="E104" s="25">
        <v>4</v>
      </c>
    </row>
    <row r="105" spans="2:5" ht="15">
      <c r="B105" s="26" t="s">
        <v>133</v>
      </c>
      <c r="C105" s="27">
        <v>349.3</v>
      </c>
      <c r="D105" s="27">
        <v>-1435.8</v>
      </c>
      <c r="E105" s="27">
        <v>0</v>
      </c>
    </row>
    <row r="106" spans="2:5" ht="15">
      <c r="B106" s="26" t="s">
        <v>134</v>
      </c>
      <c r="C106" s="27">
        <v>28563.1</v>
      </c>
      <c r="D106" s="27">
        <v>21730.4</v>
      </c>
      <c r="E106" s="27">
        <f>D106/C106%</f>
        <v>76.07857690516786</v>
      </c>
    </row>
    <row r="107" spans="2:5" ht="15">
      <c r="B107" s="26" t="s">
        <v>135</v>
      </c>
      <c r="C107" s="27">
        <v>28912.4</v>
      </c>
      <c r="D107" s="27">
        <v>20294.6</v>
      </c>
      <c r="E107" s="27">
        <f>D107/C107%</f>
        <v>70.19341182330072</v>
      </c>
    </row>
  </sheetData>
  <sheetProtection selectLockedCells="1" selectUnlockedCells="1"/>
  <mergeCells count="15">
    <mergeCell ref="B10:E10"/>
    <mergeCell ref="B8:E8"/>
    <mergeCell ref="B99:E99"/>
    <mergeCell ref="C101:C103"/>
    <mergeCell ref="B101:B103"/>
    <mergeCell ref="D101:D103"/>
    <mergeCell ref="E101:E103"/>
    <mergeCell ref="B67:E67"/>
    <mergeCell ref="C2:E2"/>
    <mergeCell ref="D1:E1"/>
    <mergeCell ref="C3:E3"/>
    <mergeCell ref="C4:E4"/>
    <mergeCell ref="A7:E7"/>
    <mergeCell ref="B5:C5"/>
    <mergeCell ref="B6:E6"/>
  </mergeCells>
  <printOptions/>
  <pageMargins left="0.6692913385826772" right="0.4330708661417323" top="0.31496062992125984" bottom="0.6692913385826772" header="0.5118110236220472" footer="0.5118110236220472"/>
  <pageSetup fitToHeight="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sp384</cp:lastModifiedBy>
  <cp:lastPrinted>2021-04-09T05:45:09Z</cp:lastPrinted>
  <dcterms:modified xsi:type="dcterms:W3CDTF">2022-07-08T05:49:15Z</dcterms:modified>
  <cp:category/>
  <cp:version/>
  <cp:contentType/>
  <cp:contentStatus/>
</cp:coreProperties>
</file>