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<sst xmlns="http://schemas.openxmlformats.org/spreadsheetml/2006/main" count="168" uniqueCount="160">
  <si>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</si>
  <si>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</si>
  <si>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</si>
  <si>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</si>
  <si>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</si>
  <si>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</si>
  <si>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</si>
  <si>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</si>
  <si>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</si>
  <si>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</si>
  <si>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</si>
  <si>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</si>
  <si>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</si>
  <si>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</si>
  <si>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</si>
  <si>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</si>
  <si>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</si>
  <si>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</si>
  <si>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</si>
  <si>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</si>
  <si>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</si>
  <si>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</si>
  <si>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</si>
  <si>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</si>
  <si>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</si>
  <si>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</si>
  <si>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</si>
  <si>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</si>
  <si>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</si>
  <si>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</si>
  <si>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</si>
  <si>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</si>
  <si>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</si>
  <si>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</si>
  <si>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</si>
  <si>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</si>
  <si>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</si>
  <si>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</si>
  <si>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</si>
  <si>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</si>
  <si>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</si>
  <si>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</si>
  <si>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</si>
  <si>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</si>
  <si>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</si>
  <si>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</si>
  <si>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</si>
  <si>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</si>
  <si>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</si>
  <si>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</si>
  <si>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</si>
  <si>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</si>
  <si>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</si>
  <si>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</si>
  <si>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</si>
  <si>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</si>
  <si>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</si>
  <si>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</si>
  <si>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</si>
  <si>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</si>
  <si>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</si>
  <si>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</si>
  <si>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</si>
  <si>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</si>
  <si>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</si>
  <si>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</si>
  <si>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</si>
  <si>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</si>
  <si>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</si>
  <si>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</si>
  <si>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</si>
  <si>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</si>
  <si>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</si>
  <si>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</si>
  <si>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</si>
  <si>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1 11 05013 10 0000 120</t>
  </si>
  <si>
    <t>1 14 06013 10 0000 430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</si>
  <si>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</si>
  <si>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</si>
  <si>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</si>
  <si>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</si>
  <si>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</si>
  <si>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</si>
  <si>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</si>
  <si>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</si>
  <si>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</si>
  <si>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</si>
  <si>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</si>
  <si>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</si>
  <si>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</si>
  <si>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 1 17 00000 00 0000 000</t>
  </si>
  <si>
    <t>1 17 05000 00 0000 180</t>
  </si>
  <si>
    <t>1 17 05050 10 0000 180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</si>
  <si>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</si>
  <si>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</si>
  <si>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</si>
  <si>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</si>
  <si>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</si>
  <si>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</si>
  <si>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</si>
  <si>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</si>
  <si>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</si>
  <si>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</si>
  <si>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</si>
  <si>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</si>
  <si>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Приложение</t>
  </si>
  <si>
    <t>к постановлению Администрации</t>
  </si>
  <si>
    <t>Наименование показателей</t>
  </si>
  <si>
    <t xml:space="preserve">% выполнения 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</si>
  <si>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</si>
  <si>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</si>
  <si>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</si>
  <si>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</si>
  <si>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</si>
  <si>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</si>
  <si>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</si>
  <si>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</si>
  <si>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</si>
  <si>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</si>
  <si>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</si>
  <si>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</si>
  <si>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Углегорского сельского поселения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</si>
  <si>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</si>
  <si>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</si>
  <si>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</si>
  <si>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</si>
  <si>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</si>
  <si>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</si>
  <si>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</si>
  <si>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</si>
  <si>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</si>
  <si>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</si>
  <si>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ото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</si>
  <si>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</si>
  <si>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</si>
  <si>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</si>
  <si>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</si>
  <si>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</si>
  <si>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</si>
  <si>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</si>
  <si>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ЗДРАВООХРАНЕНИЕ, ФИЗИЧЕСКАЯ КУЛЬТУРА И СПОРТ</t>
  </si>
  <si>
    <t xml:space="preserve">Физическая культура и спорт </t>
  </si>
  <si>
    <t>СОЦИАЛЬНАЯ ПОЛИТИКА</t>
  </si>
  <si>
    <t>Социальное обеспечение населения</t>
  </si>
  <si>
    <t>МЕЖБЮДЖЕТНЫЕ ТРАНСФЕРТЫ</t>
  </si>
  <si>
    <t xml:space="preserve">Иные межбюджетные трансферты </t>
  </si>
  <si>
    <t>ИТОГО:</t>
  </si>
  <si>
    <t>Дефицит (-), профицит (+)</t>
  </si>
  <si>
    <t>Дорожное хозяйство (дорожные фонды)</t>
  </si>
  <si>
    <t>Резервные фонды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</si>
  <si>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</si>
  <si>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</si>
  <si>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</si>
  <si>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Другие вопросы в области национальной безопасности и правоохранительной деятельности</t>
  </si>
  <si>
    <t>Отчет об иполнении бюджета Углегорского сельского поселения Тацинского района                                                     за полугодие 2014 год</t>
  </si>
  <si>
    <t xml:space="preserve">утвержденный бюджет на    2014 год </t>
  </si>
  <si>
    <t>Факт на 01.07.14 г.</t>
  </si>
  <si>
    <t>от 08.07.2014 г. № 68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</si>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</sst>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9"/>
      <color indexed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164" fontId="1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164" fontId="8" fillId="0" borderId="15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wrapText="1"/>
    </xf>
    <xf numFmtId="164" fontId="20" fillId="33" borderId="17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 vertical="top"/>
    </xf>
    <xf numFmtId="164" fontId="6" fillId="0" borderId="0" xfId="0" applyNumberFormat="1" applyFont="1" applyBorder="1" applyAlignment="1">
      <alignment/>
    </xf>
    <xf numFmtId="0" fontId="0" fillId="0" borderId="18" xfId="0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164" fontId="14" fillId="33" borderId="12" xfId="0" applyNumberFormat="1" applyFont="1" applyFill="1" applyBorder="1" applyAlignment="1">
      <alignment vertical="justify" wrapText="1"/>
    </xf>
    <xf numFmtId="164" fontId="15" fillId="33" borderId="13" xfId="0" applyNumberFormat="1" applyFont="1" applyFill="1" applyBorder="1" applyAlignment="1">
      <alignment vertical="justify" wrapText="1"/>
    </xf>
    <xf numFmtId="0" fontId="5" fillId="0" borderId="19" xfId="0" applyFont="1" applyFill="1" applyBorder="1" applyAlignment="1">
      <alignment vertical="top"/>
    </xf>
    <xf numFmtId="164" fontId="8" fillId="0" borderId="2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13" fillId="33" borderId="22" xfId="0" applyNumberFormat="1" applyFont="1" applyFill="1" applyBorder="1" applyAlignment="1">
      <alignment horizontal="center" wrapText="1"/>
    </xf>
    <xf numFmtId="164" fontId="15" fillId="33" borderId="15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6" fontId="17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4" fontId="14" fillId="33" borderId="23" xfId="0" applyNumberFormat="1" applyFont="1" applyFill="1" applyBorder="1" applyAlignment="1">
      <alignment horizontal="center" vertical="justify" wrapText="1"/>
    </xf>
    <xf numFmtId="164" fontId="15" fillId="33" borderId="20" xfId="0" applyNumberFormat="1" applyFont="1" applyFill="1" applyBorder="1" applyAlignment="1">
      <alignment horizontal="center" wrapText="1"/>
    </xf>
    <xf numFmtId="0" fontId="7" fillId="0" borderId="22" xfId="0" applyNumberFormat="1" applyFont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16" fillId="0" borderId="22" xfId="0" applyNumberFormat="1" applyFont="1" applyBorder="1" applyAlignment="1">
      <alignment wrapText="1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B1">
      <selection activeCell="D76" sqref="D76"/>
    </sheetView>
  </sheetViews>
  <sheetFormatPr defaultColWidth="9.00390625" defaultRowHeight="12.75"/>
  <cols>
    <col min="1" max="1" width="3.625" style="0" hidden="1" customWidth="1"/>
    <col min="2" max="2" width="66.875" style="0" customWidth="1"/>
    <col min="3" max="3" width="17.625" style="0" customWidth="1"/>
    <col min="4" max="4" width="17.25390625" style="0" customWidth="1"/>
    <col min="5" max="5" width="17.625" style="0" customWidth="1"/>
  </cols>
  <sheetData>
    <row r="1" spans="1:5" ht="12.75">
      <c r="A1" s="1"/>
      <c r="B1" s="1"/>
      <c r="C1" s="2"/>
      <c r="D1" s="68" t="s">
        <v>105</v>
      </c>
      <c r="E1" s="68"/>
    </row>
    <row r="2" spans="1:5" ht="12.75">
      <c r="A2" s="3"/>
      <c r="B2" s="3"/>
      <c r="C2" s="67" t="s">
        <v>106</v>
      </c>
      <c r="D2" s="67"/>
      <c r="E2" s="67"/>
    </row>
    <row r="3" spans="1:5" ht="12.75">
      <c r="A3" s="3"/>
      <c r="B3" s="3"/>
      <c r="C3" s="67" t="s">
        <v>121</v>
      </c>
      <c r="D3" s="67"/>
      <c r="E3" s="67"/>
    </row>
    <row r="4" spans="1:5" ht="12.75">
      <c r="A4" s="1"/>
      <c r="B4" s="1"/>
      <c r="C4" s="69" t="s">
        <v>157</v>
      </c>
      <c r="D4" s="69"/>
      <c r="E4" s="69"/>
    </row>
    <row r="5" spans="1:3" ht="12.75">
      <c r="A5" s="1"/>
      <c r="B5" s="1"/>
      <c r="C5" s="1"/>
    </row>
    <row r="6" spans="1:5" ht="36.75" customHeight="1">
      <c r="A6" s="70" t="s">
        <v>154</v>
      </c>
      <c r="B6" s="70"/>
      <c r="C6" s="70"/>
      <c r="D6" s="70"/>
      <c r="E6" s="70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5" ht="13.5" thickBot="1">
      <c r="A9" s="1"/>
      <c r="B9" s="1"/>
      <c r="C9" s="6"/>
      <c r="E9" t="s">
        <v>0</v>
      </c>
    </row>
    <row r="10" spans="1:6" ht="38.25">
      <c r="A10" s="7" t="s">
        <v>1</v>
      </c>
      <c r="B10" s="14" t="s">
        <v>107</v>
      </c>
      <c r="C10" s="15" t="s">
        <v>155</v>
      </c>
      <c r="D10" s="16" t="s">
        <v>156</v>
      </c>
      <c r="E10" s="17" t="s">
        <v>108</v>
      </c>
      <c r="F10" s="5"/>
    </row>
    <row r="11" spans="1:5" ht="12.75">
      <c r="A11" s="7">
        <v>1</v>
      </c>
      <c r="B11" s="18">
        <v>1</v>
      </c>
      <c r="C11" s="4">
        <v>2</v>
      </c>
      <c r="D11" s="4">
        <v>3</v>
      </c>
      <c r="E11" s="19">
        <v>4</v>
      </c>
    </row>
    <row r="12" spans="1:5" ht="15.75" customHeight="1">
      <c r="A12" s="8" t="s">
        <v>2</v>
      </c>
      <c r="B12" s="20" t="s">
        <v>3</v>
      </c>
      <c r="C12" s="50">
        <f>C13+C32+C43+C18+C40+C49+C58</f>
        <v>2170.6</v>
      </c>
      <c r="D12" s="50">
        <f>D13+D32+D43+D18+D40+D49+D58</f>
        <v>1022.7999999999998</v>
      </c>
      <c r="E12" s="21">
        <f>D12/C12*100</f>
        <v>47.120611812402096</v>
      </c>
    </row>
    <row r="13" spans="1:5" ht="15" customHeight="1">
      <c r="A13" s="9" t="s">
        <v>4</v>
      </c>
      <c r="B13" s="20" t="s">
        <v>5</v>
      </c>
      <c r="C13" s="50">
        <f>C14</f>
        <v>1606.9</v>
      </c>
      <c r="D13" s="50">
        <f>D14</f>
        <v>669</v>
      </c>
      <c r="E13" s="21">
        <f aca="true" t="shared" si="0" ref="E13:E76">D13/C13*100</f>
        <v>41.63295786918912</v>
      </c>
    </row>
    <row r="14" spans="1:5" ht="15.75" customHeight="1">
      <c r="A14" s="10" t="s">
        <v>6</v>
      </c>
      <c r="B14" s="22" t="s">
        <v>7</v>
      </c>
      <c r="C14" s="51">
        <v>1606.9</v>
      </c>
      <c r="D14" s="51">
        <v>669</v>
      </c>
      <c r="E14" s="23">
        <f t="shared" si="0"/>
        <v>41.63295786918912</v>
      </c>
    </row>
    <row r="15" spans="1:5" ht="127.5" hidden="1">
      <c r="A15" s="11" t="s">
        <v>93</v>
      </c>
      <c r="B15" s="22" t="s">
        <v>94</v>
      </c>
      <c r="C15" s="51">
        <v>0</v>
      </c>
      <c r="D15" s="51">
        <v>0</v>
      </c>
      <c r="E15" s="23" t="e">
        <f t="shared" si="0"/>
        <v>#DIV/0!</v>
      </c>
    </row>
    <row r="16" spans="1:5" ht="127.5" hidden="1">
      <c r="A16" s="11" t="s">
        <v>110</v>
      </c>
      <c r="B16" s="22" t="s">
        <v>112</v>
      </c>
      <c r="C16" s="51">
        <v>0</v>
      </c>
      <c r="D16" s="51">
        <v>0</v>
      </c>
      <c r="E16" s="23" t="e">
        <f>D16/C16*100</f>
        <v>#DIV/0!</v>
      </c>
    </row>
    <row r="17" spans="1:5" ht="44.25" customHeight="1" hidden="1">
      <c r="A17" s="11" t="s">
        <v>111</v>
      </c>
      <c r="B17" s="22" t="s">
        <v>113</v>
      </c>
      <c r="C17" s="51">
        <v>0</v>
      </c>
      <c r="D17" s="51">
        <v>0</v>
      </c>
      <c r="E17" s="23" t="e">
        <f>D17/C17*100</f>
        <v>#DIV/0!</v>
      </c>
    </row>
    <row r="18" spans="1:5" ht="18" customHeight="1">
      <c r="A18" s="8" t="s">
        <v>8</v>
      </c>
      <c r="B18" s="20" t="s">
        <v>9</v>
      </c>
      <c r="C18" s="50">
        <f>C19+C27+C31</f>
        <v>31.1</v>
      </c>
      <c r="D18" s="50">
        <f>D19+D27+D31</f>
        <v>45.4</v>
      </c>
      <c r="E18" s="21">
        <f t="shared" si="0"/>
        <v>145.98070739549837</v>
      </c>
    </row>
    <row r="19" spans="1:5" ht="28.5" customHeight="1">
      <c r="A19" s="8" t="s">
        <v>10</v>
      </c>
      <c r="B19" s="20" t="s">
        <v>11</v>
      </c>
      <c r="C19" s="50">
        <v>31.1</v>
      </c>
      <c r="D19" s="50">
        <v>45.4</v>
      </c>
      <c r="E19" s="23">
        <f t="shared" si="0"/>
        <v>145.98070739549837</v>
      </c>
    </row>
    <row r="20" spans="1:5" ht="127.5" hidden="1">
      <c r="A20" s="10" t="s">
        <v>73</v>
      </c>
      <c r="B20" s="22" t="s">
        <v>12</v>
      </c>
      <c r="C20" s="51">
        <f>C21+C22</f>
        <v>0</v>
      </c>
      <c r="D20" s="51">
        <v>0</v>
      </c>
      <c r="E20" s="23" t="e">
        <f t="shared" si="0"/>
        <v>#DIV/0!</v>
      </c>
    </row>
    <row r="21" spans="1:5" ht="127.5" hidden="1">
      <c r="A21" s="10" t="s">
        <v>13</v>
      </c>
      <c r="B21" s="22" t="s">
        <v>12</v>
      </c>
      <c r="C21" s="51">
        <v>0</v>
      </c>
      <c r="D21" s="51">
        <v>0</v>
      </c>
      <c r="E21" s="23" t="e">
        <f t="shared" si="0"/>
        <v>#DIV/0!</v>
      </c>
    </row>
    <row r="22" spans="1:5" ht="127.5" hidden="1">
      <c r="A22" s="10" t="s">
        <v>114</v>
      </c>
      <c r="B22" s="22" t="s">
        <v>115</v>
      </c>
      <c r="C22" s="51">
        <v>0</v>
      </c>
      <c r="D22" s="51">
        <v>0</v>
      </c>
      <c r="E22" s="23" t="e">
        <f>D22/C22*100</f>
        <v>#DIV/0!</v>
      </c>
    </row>
    <row r="23" spans="1:5" ht="27" customHeight="1" hidden="1">
      <c r="A23" s="10" t="s">
        <v>74</v>
      </c>
      <c r="B23" s="22" t="s">
        <v>14</v>
      </c>
      <c r="C23" s="51">
        <f>C24+C25</f>
        <v>0</v>
      </c>
      <c r="D23" s="51">
        <v>0</v>
      </c>
      <c r="E23" s="23" t="e">
        <f t="shared" si="0"/>
        <v>#DIV/0!</v>
      </c>
    </row>
    <row r="24" spans="1:5" ht="27" customHeight="1" hidden="1">
      <c r="A24" s="10" t="s">
        <v>15</v>
      </c>
      <c r="B24" s="22" t="s">
        <v>14</v>
      </c>
      <c r="C24" s="51">
        <v>0</v>
      </c>
      <c r="D24" s="51">
        <v>0</v>
      </c>
      <c r="E24" s="23" t="e">
        <f t="shared" si="0"/>
        <v>#DIV/0!</v>
      </c>
    </row>
    <row r="25" spans="1:5" ht="39.75" customHeight="1" hidden="1">
      <c r="A25" s="10" t="s">
        <v>116</v>
      </c>
      <c r="B25" s="22" t="s">
        <v>117</v>
      </c>
      <c r="C25" s="51">
        <v>0</v>
      </c>
      <c r="D25" s="51">
        <v>0</v>
      </c>
      <c r="E25" s="23" t="e">
        <f>D25/C25*100</f>
        <v>#DIV/0!</v>
      </c>
    </row>
    <row r="26" spans="1:5" ht="127.5" hidden="1">
      <c r="A26" s="10" t="s">
        <v>118</v>
      </c>
      <c r="B26" s="22" t="s">
        <v>109</v>
      </c>
      <c r="C26" s="52">
        <v>0</v>
      </c>
      <c r="D26" s="52">
        <v>0</v>
      </c>
      <c r="E26" s="23" t="e">
        <f>D26/C26*100</f>
        <v>#DIV/0!</v>
      </c>
    </row>
    <row r="27" spans="1:5" ht="127.5" hidden="1">
      <c r="A27" s="8" t="s">
        <v>77</v>
      </c>
      <c r="B27" s="20" t="s">
        <v>78</v>
      </c>
      <c r="C27" s="50">
        <f>C28</f>
        <v>0</v>
      </c>
      <c r="D27" s="50">
        <f>D28</f>
        <v>0</v>
      </c>
      <c r="E27" s="21" t="e">
        <f t="shared" si="0"/>
        <v>#DIV/0!</v>
      </c>
    </row>
    <row r="28" spans="1:5" ht="127.5" hidden="1">
      <c r="A28" s="10" t="s">
        <v>79</v>
      </c>
      <c r="B28" s="22" t="s">
        <v>78</v>
      </c>
      <c r="C28" s="51">
        <v>0</v>
      </c>
      <c r="D28" s="51">
        <v>0</v>
      </c>
      <c r="E28" s="23" t="e">
        <f t="shared" si="0"/>
        <v>#DIV/0!</v>
      </c>
    </row>
    <row r="29" spans="1:5" ht="127.5" hidden="1">
      <c r="A29" s="10" t="s">
        <v>79</v>
      </c>
      <c r="B29" s="22" t="s">
        <v>78</v>
      </c>
      <c r="C29" s="51">
        <v>0</v>
      </c>
      <c r="D29" s="51">
        <v>0</v>
      </c>
      <c r="E29" s="23" t="e">
        <f>D29/C29*100</f>
        <v>#DIV/0!</v>
      </c>
    </row>
    <row r="30" spans="1:5" ht="127.5" hidden="1">
      <c r="A30" s="10" t="s">
        <v>119</v>
      </c>
      <c r="B30" s="22" t="s">
        <v>120</v>
      </c>
      <c r="C30" s="51"/>
      <c r="D30" s="51">
        <v>0</v>
      </c>
      <c r="E30" s="23" t="e">
        <f>D30/C30*100</f>
        <v>#DIV/0!</v>
      </c>
    </row>
    <row r="31" spans="1:5" ht="12.75" hidden="1">
      <c r="A31" s="10"/>
      <c r="B31" s="65" t="s">
        <v>78</v>
      </c>
      <c r="C31" s="51">
        <v>0</v>
      </c>
      <c r="D31" s="51">
        <v>0</v>
      </c>
      <c r="E31" s="23" t="e">
        <f t="shared" si="0"/>
        <v>#DIV/0!</v>
      </c>
    </row>
    <row r="32" spans="1:5" ht="16.5" customHeight="1">
      <c r="A32" s="8" t="s">
        <v>16</v>
      </c>
      <c r="B32" s="20" t="s">
        <v>17</v>
      </c>
      <c r="C32" s="50">
        <f>C33+C35</f>
        <v>265.7</v>
      </c>
      <c r="D32" s="50">
        <f>D33+D35</f>
        <v>79</v>
      </c>
      <c r="E32" s="21">
        <f t="shared" si="0"/>
        <v>29.732781332329694</v>
      </c>
    </row>
    <row r="33" spans="1:5" ht="16.5" customHeight="1">
      <c r="A33" s="8" t="s">
        <v>18</v>
      </c>
      <c r="B33" s="20" t="s">
        <v>19</v>
      </c>
      <c r="C33" s="50">
        <v>84.8</v>
      </c>
      <c r="D33" s="50">
        <v>1.6</v>
      </c>
      <c r="E33" s="21">
        <f t="shared" si="0"/>
        <v>1.886792452830189</v>
      </c>
    </row>
    <row r="34" spans="1:5" ht="25.5" hidden="1">
      <c r="A34" s="12" t="s">
        <v>20</v>
      </c>
      <c r="B34" s="24" t="s">
        <v>21</v>
      </c>
      <c r="C34" s="51">
        <v>71.8</v>
      </c>
      <c r="D34" s="51">
        <v>0</v>
      </c>
      <c r="E34" s="23">
        <f t="shared" si="0"/>
        <v>0</v>
      </c>
    </row>
    <row r="35" spans="1:5" ht="12.75">
      <c r="A35" s="9" t="s">
        <v>22</v>
      </c>
      <c r="B35" s="20" t="s">
        <v>23</v>
      </c>
      <c r="C35" s="50">
        <v>180.9</v>
      </c>
      <c r="D35" s="50">
        <v>77.4</v>
      </c>
      <c r="E35" s="21">
        <f t="shared" si="0"/>
        <v>42.78606965174129</v>
      </c>
    </row>
    <row r="36" spans="1:5" ht="25.5" hidden="1">
      <c r="A36" s="12" t="s">
        <v>24</v>
      </c>
      <c r="B36" s="22" t="s">
        <v>25</v>
      </c>
      <c r="C36" s="51">
        <f>C37</f>
        <v>0</v>
      </c>
      <c r="D36" s="51">
        <v>0</v>
      </c>
      <c r="E36" s="23" t="e">
        <f t="shared" si="0"/>
        <v>#DIV/0!</v>
      </c>
    </row>
    <row r="37" spans="1:5" ht="51" hidden="1">
      <c r="A37" s="12" t="s">
        <v>26</v>
      </c>
      <c r="B37" s="22" t="s">
        <v>27</v>
      </c>
      <c r="C37" s="51">
        <v>0</v>
      </c>
      <c r="D37" s="51">
        <v>0</v>
      </c>
      <c r="E37" s="23" t="e">
        <f t="shared" si="0"/>
        <v>#DIV/0!</v>
      </c>
    </row>
    <row r="38" spans="1:5" ht="25.5" hidden="1">
      <c r="A38" s="12" t="s">
        <v>28</v>
      </c>
      <c r="B38" s="22" t="s">
        <v>29</v>
      </c>
      <c r="C38" s="51">
        <v>0</v>
      </c>
      <c r="D38" s="51">
        <v>0</v>
      </c>
      <c r="E38" s="23" t="e">
        <f t="shared" si="0"/>
        <v>#DIV/0!</v>
      </c>
    </row>
    <row r="39" spans="1:5" ht="51" hidden="1">
      <c r="A39" s="12" t="s">
        <v>30</v>
      </c>
      <c r="B39" s="22" t="s">
        <v>31</v>
      </c>
      <c r="C39" s="51">
        <v>0</v>
      </c>
      <c r="D39" s="51">
        <v>0</v>
      </c>
      <c r="E39" s="23" t="e">
        <f t="shared" si="0"/>
        <v>#DIV/0!</v>
      </c>
    </row>
    <row r="40" spans="1:5" ht="12.75">
      <c r="A40" s="9" t="s">
        <v>32</v>
      </c>
      <c r="B40" s="20" t="s">
        <v>33</v>
      </c>
      <c r="C40" s="50">
        <f>C41</f>
        <v>6.6</v>
      </c>
      <c r="D40" s="50">
        <f>D41</f>
        <v>5.5</v>
      </c>
      <c r="E40" s="21">
        <f t="shared" si="0"/>
        <v>83.33333333333334</v>
      </c>
    </row>
    <row r="41" spans="1:5" ht="42" customHeight="1">
      <c r="A41" s="9" t="s">
        <v>34</v>
      </c>
      <c r="B41" s="20" t="s">
        <v>35</v>
      </c>
      <c r="C41" s="50">
        <f>C42</f>
        <v>6.6</v>
      </c>
      <c r="D41" s="50">
        <f>D42</f>
        <v>5.5</v>
      </c>
      <c r="E41" s="21">
        <f t="shared" si="0"/>
        <v>83.33333333333334</v>
      </c>
    </row>
    <row r="42" spans="1:5" ht="54" customHeight="1">
      <c r="A42" s="12" t="s">
        <v>36</v>
      </c>
      <c r="B42" s="22" t="s">
        <v>37</v>
      </c>
      <c r="C42" s="51">
        <v>6.6</v>
      </c>
      <c r="D42" s="51">
        <v>5.5</v>
      </c>
      <c r="E42" s="23">
        <f t="shared" si="0"/>
        <v>83.33333333333334</v>
      </c>
    </row>
    <row r="43" spans="1:5" ht="27.75" customHeight="1">
      <c r="A43" s="9" t="s">
        <v>38</v>
      </c>
      <c r="B43" s="25" t="s">
        <v>39</v>
      </c>
      <c r="C43" s="50">
        <f>C44+C47</f>
        <v>260.3</v>
      </c>
      <c r="D43" s="50">
        <f>D44+D47</f>
        <v>197.3</v>
      </c>
      <c r="E43" s="21">
        <f t="shared" si="0"/>
        <v>75.79715712639262</v>
      </c>
    </row>
    <row r="44" spans="1:5" ht="66" customHeight="1">
      <c r="A44" s="9" t="s">
        <v>40</v>
      </c>
      <c r="B44" s="25" t="s">
        <v>41</v>
      </c>
      <c r="C44" s="50">
        <f>C45</f>
        <v>260.3</v>
      </c>
      <c r="D44" s="50">
        <f>D45</f>
        <v>197.3</v>
      </c>
      <c r="E44" s="21">
        <f t="shared" si="0"/>
        <v>75.79715712639262</v>
      </c>
    </row>
    <row r="45" spans="1:5" ht="44.25" customHeight="1">
      <c r="A45" s="12" t="s">
        <v>42</v>
      </c>
      <c r="B45" s="24" t="s">
        <v>43</v>
      </c>
      <c r="C45" s="51">
        <f>C46</f>
        <v>260.3</v>
      </c>
      <c r="D45" s="51">
        <f>D46</f>
        <v>197.3</v>
      </c>
      <c r="E45" s="23">
        <f t="shared" si="0"/>
        <v>75.79715712639262</v>
      </c>
    </row>
    <row r="46" spans="1:5" ht="53.25" customHeight="1">
      <c r="A46" s="12" t="s">
        <v>75</v>
      </c>
      <c r="B46" s="24" t="s">
        <v>44</v>
      </c>
      <c r="C46" s="51">
        <v>260.3</v>
      </c>
      <c r="D46" s="51">
        <v>197.3</v>
      </c>
      <c r="E46" s="23">
        <f t="shared" si="0"/>
        <v>75.79715712639262</v>
      </c>
    </row>
    <row r="47" spans="1:5" ht="64.5" customHeight="1" hidden="1">
      <c r="A47" s="12" t="s">
        <v>80</v>
      </c>
      <c r="B47" s="26" t="s">
        <v>81</v>
      </c>
      <c r="C47" s="51">
        <f>C48</f>
        <v>0</v>
      </c>
      <c r="D47" s="51">
        <v>0</v>
      </c>
      <c r="E47" s="23" t="e">
        <f t="shared" si="0"/>
        <v>#DIV/0!</v>
      </c>
    </row>
    <row r="48" spans="1:5" ht="53.25" customHeight="1" hidden="1">
      <c r="A48" s="12" t="s">
        <v>83</v>
      </c>
      <c r="B48" s="24" t="s">
        <v>82</v>
      </c>
      <c r="C48" s="51">
        <v>0</v>
      </c>
      <c r="D48" s="51">
        <v>0</v>
      </c>
      <c r="E48" s="23" t="e">
        <f t="shared" si="0"/>
        <v>#DIV/0!</v>
      </c>
    </row>
    <row r="49" spans="1:5" ht="25.5">
      <c r="A49" s="7" t="s">
        <v>45</v>
      </c>
      <c r="B49" s="25" t="s">
        <v>46</v>
      </c>
      <c r="C49" s="50">
        <f>C50+C53</f>
        <v>0</v>
      </c>
      <c r="D49" s="50">
        <f>D50+D53</f>
        <v>25.8</v>
      </c>
      <c r="E49" s="21" t="e">
        <f t="shared" si="0"/>
        <v>#DIV/0!</v>
      </c>
    </row>
    <row r="50" spans="1:5" ht="51" hidden="1">
      <c r="A50" s="7" t="s">
        <v>95</v>
      </c>
      <c r="B50" s="25" t="s">
        <v>96</v>
      </c>
      <c r="C50" s="50">
        <f>C51</f>
        <v>0</v>
      </c>
      <c r="D50" s="50">
        <f>D51</f>
        <v>0</v>
      </c>
      <c r="E50" s="21" t="e">
        <f t="shared" si="0"/>
        <v>#DIV/0!</v>
      </c>
    </row>
    <row r="51" spans="1:5" ht="66.75" customHeight="1" hidden="1">
      <c r="A51" s="12" t="s">
        <v>97</v>
      </c>
      <c r="B51" s="24" t="s">
        <v>98</v>
      </c>
      <c r="C51" s="51">
        <f>C52</f>
        <v>0</v>
      </c>
      <c r="D51" s="51">
        <f>D52</f>
        <v>0</v>
      </c>
      <c r="E51" s="23" t="e">
        <f t="shared" si="0"/>
        <v>#DIV/0!</v>
      </c>
    </row>
    <row r="52" spans="1:5" ht="70.5" customHeight="1" hidden="1">
      <c r="A52" s="12" t="s">
        <v>99</v>
      </c>
      <c r="B52" s="24" t="s">
        <v>100</v>
      </c>
      <c r="C52" s="51">
        <v>0</v>
      </c>
      <c r="D52" s="51">
        <v>0</v>
      </c>
      <c r="E52" s="23" t="e">
        <f t="shared" si="0"/>
        <v>#DIV/0!</v>
      </c>
    </row>
    <row r="53" spans="1:5" ht="38.25">
      <c r="A53" s="7" t="s">
        <v>47</v>
      </c>
      <c r="B53" s="25" t="s">
        <v>48</v>
      </c>
      <c r="C53" s="50">
        <f>C54+C56</f>
        <v>0</v>
      </c>
      <c r="D53" s="50">
        <f>D54+D56</f>
        <v>25.8</v>
      </c>
      <c r="E53" s="21" t="e">
        <f t="shared" si="0"/>
        <v>#DIV/0!</v>
      </c>
    </row>
    <row r="54" spans="1:5" ht="25.5">
      <c r="A54" s="12" t="s">
        <v>49</v>
      </c>
      <c r="B54" s="24" t="s">
        <v>50</v>
      </c>
      <c r="C54" s="51">
        <f>C55</f>
        <v>0</v>
      </c>
      <c r="D54" s="51">
        <f>D55</f>
        <v>25.8</v>
      </c>
      <c r="E54" s="23" t="e">
        <f t="shared" si="0"/>
        <v>#DIV/0!</v>
      </c>
    </row>
    <row r="55" spans="1:5" ht="28.5" customHeight="1">
      <c r="A55" s="12" t="s">
        <v>76</v>
      </c>
      <c r="B55" s="24" t="s">
        <v>51</v>
      </c>
      <c r="C55" s="51">
        <v>0</v>
      </c>
      <c r="D55" s="51">
        <v>25.8</v>
      </c>
      <c r="E55" s="23" t="e">
        <f t="shared" si="0"/>
        <v>#DIV/0!</v>
      </c>
    </row>
    <row r="56" spans="1:5" ht="38.25" hidden="1">
      <c r="A56" s="12" t="s">
        <v>101</v>
      </c>
      <c r="B56" s="24" t="s">
        <v>102</v>
      </c>
      <c r="C56" s="51">
        <f>C57</f>
        <v>0</v>
      </c>
      <c r="D56" s="51">
        <v>0</v>
      </c>
      <c r="E56" s="23" t="e">
        <f t="shared" si="0"/>
        <v>#DIV/0!</v>
      </c>
    </row>
    <row r="57" spans="1:5" ht="38.25" hidden="1">
      <c r="A57" s="12" t="s">
        <v>103</v>
      </c>
      <c r="B57" s="24" t="s">
        <v>104</v>
      </c>
      <c r="C57" s="51">
        <v>0</v>
      </c>
      <c r="D57" s="51">
        <v>0</v>
      </c>
      <c r="E57" s="23" t="e">
        <f t="shared" si="0"/>
        <v>#DIV/0!</v>
      </c>
    </row>
    <row r="58" spans="1:5" ht="12.75">
      <c r="A58" s="9" t="s">
        <v>90</v>
      </c>
      <c r="B58" s="65" t="s">
        <v>150</v>
      </c>
      <c r="C58" s="50">
        <f>C59</f>
        <v>0</v>
      </c>
      <c r="D58" s="50">
        <f>D59</f>
        <v>0.8</v>
      </c>
      <c r="E58" s="23" t="e">
        <f t="shared" si="0"/>
        <v>#DIV/0!</v>
      </c>
    </row>
    <row r="59" spans="1:5" ht="25.5">
      <c r="A59" s="9" t="s">
        <v>91</v>
      </c>
      <c r="B59" s="65" t="s">
        <v>151</v>
      </c>
      <c r="C59" s="50">
        <f>C60</f>
        <v>0</v>
      </c>
      <c r="D59" s="50">
        <f>D60</f>
        <v>0.8</v>
      </c>
      <c r="E59" s="23" t="e">
        <f t="shared" si="0"/>
        <v>#DIV/0!</v>
      </c>
    </row>
    <row r="60" spans="1:5" ht="38.25">
      <c r="A60" s="12" t="s">
        <v>92</v>
      </c>
      <c r="B60" s="64" t="s">
        <v>152</v>
      </c>
      <c r="C60" s="51">
        <v>0</v>
      </c>
      <c r="D60" s="51">
        <v>0.8</v>
      </c>
      <c r="E60" s="23" t="e">
        <f t="shared" si="0"/>
        <v>#DIV/0!</v>
      </c>
    </row>
    <row r="61" spans="1:5" ht="12.75">
      <c r="A61" s="9" t="s">
        <v>52</v>
      </c>
      <c r="B61" s="27" t="s">
        <v>53</v>
      </c>
      <c r="C61" s="50">
        <f>C62</f>
        <v>44042.100000000006</v>
      </c>
      <c r="D61" s="50">
        <f>D62</f>
        <v>41537.9</v>
      </c>
      <c r="E61" s="21">
        <f t="shared" si="0"/>
        <v>94.31407675837437</v>
      </c>
    </row>
    <row r="62" spans="1:5" ht="25.5">
      <c r="A62" s="9" t="s">
        <v>54</v>
      </c>
      <c r="B62" s="28" t="s">
        <v>55</v>
      </c>
      <c r="C62" s="50">
        <f>C63+C66+C71</f>
        <v>44042.100000000006</v>
      </c>
      <c r="D62" s="50">
        <f>D63+D66+D71</f>
        <v>41537.9</v>
      </c>
      <c r="E62" s="21">
        <f t="shared" si="0"/>
        <v>94.31407675837437</v>
      </c>
    </row>
    <row r="63" spans="1:5" ht="30" customHeight="1">
      <c r="A63" s="9" t="s">
        <v>56</v>
      </c>
      <c r="B63" s="28" t="s">
        <v>57</v>
      </c>
      <c r="C63" s="50">
        <f>C64</f>
        <v>4863.1</v>
      </c>
      <c r="D63" s="50">
        <f>D64</f>
        <v>2656.5</v>
      </c>
      <c r="E63" s="21">
        <f t="shared" si="0"/>
        <v>54.62565030536077</v>
      </c>
    </row>
    <row r="64" spans="1:5" ht="18" customHeight="1">
      <c r="A64" s="12" t="s">
        <v>58</v>
      </c>
      <c r="B64" s="29" t="s">
        <v>59</v>
      </c>
      <c r="C64" s="52">
        <f>C65</f>
        <v>4863.1</v>
      </c>
      <c r="D64" s="52">
        <f>D65</f>
        <v>2656.5</v>
      </c>
      <c r="E64" s="23">
        <f t="shared" si="0"/>
        <v>54.62565030536077</v>
      </c>
    </row>
    <row r="65" spans="1:5" ht="16.5" customHeight="1">
      <c r="A65" s="12" t="s">
        <v>60</v>
      </c>
      <c r="B65" s="29" t="s">
        <v>61</v>
      </c>
      <c r="C65" s="52">
        <v>4863.1</v>
      </c>
      <c r="D65" s="52">
        <v>2656.5</v>
      </c>
      <c r="E65" s="23">
        <f t="shared" si="0"/>
        <v>54.62565030536077</v>
      </c>
    </row>
    <row r="66" spans="1:5" ht="25.5">
      <c r="A66" s="9" t="s">
        <v>62</v>
      </c>
      <c r="B66" s="25" t="s">
        <v>63</v>
      </c>
      <c r="C66" s="50">
        <f>C67+C69</f>
        <v>154.6</v>
      </c>
      <c r="D66" s="50">
        <f>D67+D69</f>
        <v>154.4</v>
      </c>
      <c r="E66" s="21">
        <f t="shared" si="0"/>
        <v>99.8706338939198</v>
      </c>
    </row>
    <row r="67" spans="1:5" ht="29.25" customHeight="1">
      <c r="A67" s="12" t="s">
        <v>64</v>
      </c>
      <c r="B67" s="30" t="s">
        <v>65</v>
      </c>
      <c r="C67" s="52">
        <f>C68</f>
        <v>154.4</v>
      </c>
      <c r="D67" s="52">
        <f>D68</f>
        <v>154.4</v>
      </c>
      <c r="E67" s="23">
        <f t="shared" si="0"/>
        <v>100</v>
      </c>
    </row>
    <row r="68" spans="1:5" ht="27.75" customHeight="1">
      <c r="A68" s="12" t="s">
        <v>66</v>
      </c>
      <c r="B68" s="29" t="s">
        <v>67</v>
      </c>
      <c r="C68" s="52">
        <v>154.4</v>
      </c>
      <c r="D68" s="52">
        <v>154.4</v>
      </c>
      <c r="E68" s="23">
        <f t="shared" si="0"/>
        <v>100</v>
      </c>
    </row>
    <row r="69" spans="1:5" ht="25.5">
      <c r="A69" s="13" t="s">
        <v>68</v>
      </c>
      <c r="B69" s="28" t="s">
        <v>69</v>
      </c>
      <c r="C69" s="53">
        <f>C70</f>
        <v>0.2</v>
      </c>
      <c r="D69" s="53">
        <f>D70</f>
        <v>0</v>
      </c>
      <c r="E69" s="23">
        <f t="shared" si="0"/>
        <v>0</v>
      </c>
    </row>
    <row r="70" spans="1:5" ht="25.5">
      <c r="A70" s="12" t="s">
        <v>70</v>
      </c>
      <c r="B70" s="31" t="s">
        <v>71</v>
      </c>
      <c r="C70" s="52">
        <v>0.2</v>
      </c>
      <c r="D70" s="52">
        <v>0</v>
      </c>
      <c r="E70" s="23">
        <f t="shared" si="0"/>
        <v>0</v>
      </c>
    </row>
    <row r="71" spans="1:5" ht="12.75">
      <c r="A71" s="9" t="s">
        <v>84</v>
      </c>
      <c r="B71" s="25" t="s">
        <v>85</v>
      </c>
      <c r="C71" s="50">
        <f>C74+C72</f>
        <v>39024.4</v>
      </c>
      <c r="D71" s="50">
        <f>D74+D72</f>
        <v>38727</v>
      </c>
      <c r="E71" s="23">
        <f t="shared" si="0"/>
        <v>99.23791269052182</v>
      </c>
    </row>
    <row r="72" spans="1:5" ht="38.25">
      <c r="A72" s="9"/>
      <c r="B72" s="71" t="s">
        <v>158</v>
      </c>
      <c r="C72" s="50">
        <v>50</v>
      </c>
      <c r="D72" s="50">
        <v>0</v>
      </c>
      <c r="E72" s="23">
        <f t="shared" si="0"/>
        <v>0</v>
      </c>
    </row>
    <row r="73" spans="1:5" ht="38.25">
      <c r="A73" s="9"/>
      <c r="B73" s="71" t="s">
        <v>159</v>
      </c>
      <c r="C73" s="50">
        <v>50</v>
      </c>
      <c r="D73" s="50">
        <v>0</v>
      </c>
      <c r="E73" s="23">
        <f t="shared" si="0"/>
        <v>0</v>
      </c>
    </row>
    <row r="74" spans="1:5" ht="16.5" customHeight="1">
      <c r="A74" s="12" t="s">
        <v>86</v>
      </c>
      <c r="B74" s="30" t="s">
        <v>87</v>
      </c>
      <c r="C74" s="52">
        <f>C75</f>
        <v>38974.4</v>
      </c>
      <c r="D74" s="52">
        <f>D75</f>
        <v>38727</v>
      </c>
      <c r="E74" s="23">
        <f t="shared" si="0"/>
        <v>99.36522435239542</v>
      </c>
    </row>
    <row r="75" spans="1:5" ht="17.25" customHeight="1">
      <c r="A75" s="12" t="s">
        <v>88</v>
      </c>
      <c r="B75" s="30" t="s">
        <v>89</v>
      </c>
      <c r="C75" s="52">
        <v>38974.4</v>
      </c>
      <c r="D75" s="52">
        <v>38727</v>
      </c>
      <c r="E75" s="23">
        <f t="shared" si="0"/>
        <v>99.36522435239542</v>
      </c>
    </row>
    <row r="76" spans="1:5" ht="13.5" thickBot="1">
      <c r="A76" s="41"/>
      <c r="B76" s="48" t="s">
        <v>72</v>
      </c>
      <c r="C76" s="54">
        <f>C61+C12</f>
        <v>46212.700000000004</v>
      </c>
      <c r="D76" s="54">
        <f>D61+D12</f>
        <v>42560.700000000004</v>
      </c>
      <c r="E76" s="49">
        <f t="shared" si="0"/>
        <v>92.09741045210515</v>
      </c>
    </row>
    <row r="77" spans="1:5" s="44" customFormat="1" ht="12.75">
      <c r="A77" s="39"/>
      <c r="B77" s="42"/>
      <c r="C77" s="40"/>
      <c r="D77" s="40"/>
      <c r="E77" s="43"/>
    </row>
    <row r="78" spans="1:5" s="44" customFormat="1" ht="12.75">
      <c r="A78" s="39"/>
      <c r="B78" s="42"/>
      <c r="C78" s="40"/>
      <c r="D78" s="40"/>
      <c r="E78" s="43"/>
    </row>
    <row r="79" spans="1:5" s="44" customFormat="1" ht="12.75">
      <c r="A79" s="39"/>
      <c r="B79" s="42"/>
      <c r="C79" s="40"/>
      <c r="D79" s="40"/>
      <c r="E79" s="43"/>
    </row>
    <row r="80" spans="1:5" s="44" customFormat="1" ht="12.75">
      <c r="A80" s="39"/>
      <c r="B80" s="42"/>
      <c r="C80" s="40"/>
      <c r="D80" s="40"/>
      <c r="E80" s="43"/>
    </row>
    <row r="81" spans="1:5" s="44" customFormat="1" ht="12.75">
      <c r="A81" s="39"/>
      <c r="B81" s="42"/>
      <c r="C81" s="40"/>
      <c r="D81" s="40"/>
      <c r="E81" s="43"/>
    </row>
    <row r="82" spans="1:5" s="44" customFormat="1" ht="12.75">
      <c r="A82" s="39"/>
      <c r="B82" s="42"/>
      <c r="C82" s="40"/>
      <c r="D82" s="40"/>
      <c r="E82" s="43"/>
    </row>
    <row r="83" spans="1:5" s="44" customFormat="1" ht="12.75">
      <c r="A83" s="39"/>
      <c r="B83" s="42"/>
      <c r="C83" s="40"/>
      <c r="D83" s="40"/>
      <c r="E83" s="43"/>
    </row>
    <row r="84" spans="1:5" s="44" customFormat="1" ht="13.5" thickBot="1">
      <c r="A84" s="39"/>
      <c r="B84" s="42"/>
      <c r="C84" s="40"/>
      <c r="D84" s="40"/>
      <c r="E84" s="43"/>
    </row>
    <row r="85" spans="2:5" ht="12.75">
      <c r="B85" s="45" t="s">
        <v>122</v>
      </c>
      <c r="C85" s="46"/>
      <c r="D85" s="46"/>
      <c r="E85" s="47"/>
    </row>
    <row r="86" spans="2:5" ht="12.75">
      <c r="B86" s="32" t="s">
        <v>123</v>
      </c>
      <c r="C86" s="55">
        <f>C87+C89+C90+C92+C88</f>
        <v>3440.7</v>
      </c>
      <c r="D86" s="55">
        <f>D87+D89+D90+D92+D88</f>
        <v>1567.4</v>
      </c>
      <c r="E86" s="56">
        <f aca="true" t="shared" si="1" ref="E86:E114">D86/C86%</f>
        <v>45.55468363995699</v>
      </c>
    </row>
    <row r="87" spans="2:5" ht="24">
      <c r="B87" s="33" t="s">
        <v>124</v>
      </c>
      <c r="C87" s="57">
        <v>699.3</v>
      </c>
      <c r="D87" s="58">
        <v>223.1</v>
      </c>
      <c r="E87" s="56">
        <f t="shared" si="1"/>
        <v>31.903331903331907</v>
      </c>
    </row>
    <row r="88" spans="2:5" ht="27.75" customHeight="1">
      <c r="B88" s="33" t="s">
        <v>125</v>
      </c>
      <c r="C88" s="57">
        <v>23.5</v>
      </c>
      <c r="D88" s="58">
        <v>9.9</v>
      </c>
      <c r="E88" s="56">
        <f t="shared" si="1"/>
        <v>42.12765957446809</v>
      </c>
    </row>
    <row r="89" spans="2:5" ht="36">
      <c r="B89" s="34" t="s">
        <v>126</v>
      </c>
      <c r="C89" s="57">
        <v>2652.9</v>
      </c>
      <c r="D89" s="58">
        <v>1324.4</v>
      </c>
      <c r="E89" s="56">
        <f t="shared" si="1"/>
        <v>49.922726073353694</v>
      </c>
    </row>
    <row r="90" spans="2:5" ht="12.75">
      <c r="B90" s="35" t="s">
        <v>149</v>
      </c>
      <c r="C90" s="58">
        <v>50</v>
      </c>
      <c r="D90" s="58">
        <v>0</v>
      </c>
      <c r="E90" s="56">
        <f t="shared" si="1"/>
        <v>0</v>
      </c>
    </row>
    <row r="91" spans="2:5" ht="12.75" hidden="1">
      <c r="B91" s="35" t="s">
        <v>127</v>
      </c>
      <c r="C91" s="58">
        <v>0</v>
      </c>
      <c r="D91" s="58">
        <v>0</v>
      </c>
      <c r="E91" s="56" t="e">
        <f t="shared" si="1"/>
        <v>#DIV/0!</v>
      </c>
    </row>
    <row r="92" spans="2:5" ht="12.75">
      <c r="B92" s="35" t="s">
        <v>128</v>
      </c>
      <c r="C92" s="59">
        <v>15</v>
      </c>
      <c r="D92" s="59">
        <v>10</v>
      </c>
      <c r="E92" s="56">
        <f t="shared" si="1"/>
        <v>66.66666666666667</v>
      </c>
    </row>
    <row r="93" spans="2:5" ht="12.75">
      <c r="B93" s="36" t="s">
        <v>129</v>
      </c>
      <c r="C93" s="60">
        <f>SUM(C94:C94)</f>
        <v>154.4</v>
      </c>
      <c r="D93" s="60">
        <f>SUM(D94:D94)</f>
        <v>53.9</v>
      </c>
      <c r="E93" s="56">
        <f t="shared" si="1"/>
        <v>34.909326424870464</v>
      </c>
    </row>
    <row r="94" spans="2:5" ht="12.75">
      <c r="B94" s="35" t="s">
        <v>130</v>
      </c>
      <c r="C94" s="59">
        <v>154.4</v>
      </c>
      <c r="D94" s="59">
        <v>53.9</v>
      </c>
      <c r="E94" s="56">
        <f t="shared" si="1"/>
        <v>34.909326424870464</v>
      </c>
    </row>
    <row r="95" spans="2:5" ht="12.75" hidden="1">
      <c r="B95" s="36" t="s">
        <v>129</v>
      </c>
      <c r="C95" s="60">
        <f>C96</f>
        <v>0</v>
      </c>
      <c r="D95" s="60">
        <f>D96</f>
        <v>0</v>
      </c>
      <c r="E95" s="56" t="e">
        <f t="shared" si="1"/>
        <v>#DIV/0!</v>
      </c>
    </row>
    <row r="96" spans="2:5" ht="12.75" hidden="1">
      <c r="B96" s="35" t="s">
        <v>130</v>
      </c>
      <c r="C96" s="59">
        <v>0</v>
      </c>
      <c r="D96" s="59">
        <v>0</v>
      </c>
      <c r="E96" s="56" t="e">
        <f t="shared" si="1"/>
        <v>#DIV/0!</v>
      </c>
    </row>
    <row r="97" spans="2:5" ht="24">
      <c r="B97" s="36" t="s">
        <v>131</v>
      </c>
      <c r="C97" s="61">
        <f>C98+C99</f>
        <v>92.9</v>
      </c>
      <c r="D97" s="61">
        <f>D98+D99</f>
        <v>18</v>
      </c>
      <c r="E97" s="56">
        <f t="shared" si="1"/>
        <v>19.375672766415498</v>
      </c>
    </row>
    <row r="98" spans="2:5" ht="24">
      <c r="B98" s="35" t="s">
        <v>132</v>
      </c>
      <c r="C98" s="59">
        <v>92.9</v>
      </c>
      <c r="D98" s="59">
        <v>18</v>
      </c>
      <c r="E98" s="56">
        <f t="shared" si="1"/>
        <v>19.375672766415498</v>
      </c>
    </row>
    <row r="99" spans="2:5" ht="24" hidden="1">
      <c r="B99" s="66" t="s">
        <v>153</v>
      </c>
      <c r="C99" s="59">
        <v>0</v>
      </c>
      <c r="D99" s="59">
        <v>0</v>
      </c>
      <c r="E99" s="56" t="e">
        <f t="shared" si="1"/>
        <v>#DIV/0!</v>
      </c>
    </row>
    <row r="100" spans="2:5" ht="12.75">
      <c r="B100" s="36" t="s">
        <v>133</v>
      </c>
      <c r="C100" s="55">
        <f>C101</f>
        <v>342.2</v>
      </c>
      <c r="D100" s="55">
        <f>D101</f>
        <v>96.5</v>
      </c>
      <c r="E100" s="56">
        <f t="shared" si="1"/>
        <v>28.199883109292813</v>
      </c>
    </row>
    <row r="101" spans="2:5" ht="12.75">
      <c r="B101" s="35" t="s">
        <v>148</v>
      </c>
      <c r="C101" s="58">
        <v>342.2</v>
      </c>
      <c r="D101" s="58">
        <v>96.5</v>
      </c>
      <c r="E101" s="56">
        <f t="shared" si="1"/>
        <v>28.199883109292813</v>
      </c>
    </row>
    <row r="102" spans="2:5" ht="12.75">
      <c r="B102" s="36" t="s">
        <v>134</v>
      </c>
      <c r="C102" s="55">
        <f>C103+C105+C104</f>
        <v>39203.399999999994</v>
      </c>
      <c r="D102" s="55">
        <f>D103+D105+D104</f>
        <v>39032.399999999994</v>
      </c>
      <c r="E102" s="56">
        <f t="shared" si="1"/>
        <v>99.56381334272028</v>
      </c>
    </row>
    <row r="103" spans="2:5" ht="12.75">
      <c r="B103" s="35" t="s">
        <v>135</v>
      </c>
      <c r="C103" s="58">
        <v>37741.7</v>
      </c>
      <c r="D103" s="58">
        <v>37740</v>
      </c>
      <c r="E103" s="56">
        <f t="shared" si="1"/>
        <v>99.99549569839198</v>
      </c>
    </row>
    <row r="104" spans="2:5" ht="12.75">
      <c r="B104" s="35" t="s">
        <v>136</v>
      </c>
      <c r="C104" s="58">
        <v>1077</v>
      </c>
      <c r="D104" s="58">
        <v>1075.7</v>
      </c>
      <c r="E104" s="56">
        <f t="shared" si="1"/>
        <v>99.87929433611886</v>
      </c>
    </row>
    <row r="105" spans="2:5" ht="12.75">
      <c r="B105" s="35" t="s">
        <v>137</v>
      </c>
      <c r="C105" s="58">
        <v>384.7</v>
      </c>
      <c r="D105" s="58">
        <v>216.7</v>
      </c>
      <c r="E105" s="56">
        <f t="shared" si="1"/>
        <v>56.329607486353</v>
      </c>
    </row>
    <row r="106" spans="2:5" ht="12.75">
      <c r="B106" s="36" t="s">
        <v>138</v>
      </c>
      <c r="C106" s="55">
        <f>C107</f>
        <v>3055.5</v>
      </c>
      <c r="D106" s="55">
        <f>SUM(D107:D107)</f>
        <v>1705</v>
      </c>
      <c r="E106" s="56">
        <f t="shared" si="1"/>
        <v>55.80101456390116</v>
      </c>
    </row>
    <row r="107" spans="2:5" ht="12.75">
      <c r="B107" s="35" t="s">
        <v>139</v>
      </c>
      <c r="C107" s="58">
        <v>3055.5</v>
      </c>
      <c r="D107" s="58">
        <v>1705</v>
      </c>
      <c r="E107" s="56">
        <f t="shared" si="1"/>
        <v>55.80101456390116</v>
      </c>
    </row>
    <row r="108" spans="2:5" ht="12.75" hidden="1">
      <c r="B108" s="37" t="s">
        <v>140</v>
      </c>
      <c r="C108" s="55">
        <f>C109</f>
        <v>0</v>
      </c>
      <c r="D108" s="55">
        <f>D109</f>
        <v>0</v>
      </c>
      <c r="E108" s="56" t="e">
        <f t="shared" si="1"/>
        <v>#DIV/0!</v>
      </c>
    </row>
    <row r="109" spans="2:5" ht="12.75" hidden="1">
      <c r="B109" s="35" t="s">
        <v>141</v>
      </c>
      <c r="C109" s="58">
        <v>0</v>
      </c>
      <c r="D109" s="58">
        <v>0</v>
      </c>
      <c r="E109" s="56" t="e">
        <f t="shared" si="1"/>
        <v>#DIV/0!</v>
      </c>
    </row>
    <row r="110" spans="2:5" ht="12.75">
      <c r="B110" s="36" t="s">
        <v>142</v>
      </c>
      <c r="C110" s="55">
        <f>C111</f>
        <v>49.1</v>
      </c>
      <c r="D110" s="55">
        <f>D111</f>
        <v>13.5</v>
      </c>
      <c r="E110" s="56">
        <f t="shared" si="1"/>
        <v>27.4949083503055</v>
      </c>
    </row>
    <row r="111" spans="2:5" ht="12.75">
      <c r="B111" s="35" t="s">
        <v>143</v>
      </c>
      <c r="C111" s="58">
        <v>49.1</v>
      </c>
      <c r="D111" s="58">
        <v>13.5</v>
      </c>
      <c r="E111" s="56">
        <f t="shared" si="1"/>
        <v>27.4949083503055</v>
      </c>
    </row>
    <row r="112" spans="2:5" ht="12.75" hidden="1">
      <c r="B112" s="36" t="s">
        <v>144</v>
      </c>
      <c r="C112" s="55">
        <f>C113</f>
        <v>0</v>
      </c>
      <c r="D112" s="55">
        <f>D113</f>
        <v>0</v>
      </c>
      <c r="E112" s="56" t="e">
        <f t="shared" si="1"/>
        <v>#DIV/0!</v>
      </c>
    </row>
    <row r="113" spans="2:5" ht="12.75" hidden="1">
      <c r="B113" s="35" t="s">
        <v>145</v>
      </c>
      <c r="C113" s="58">
        <v>0</v>
      </c>
      <c r="D113" s="58">
        <v>0</v>
      </c>
      <c r="E113" s="56" t="e">
        <f t="shared" si="1"/>
        <v>#DIV/0!</v>
      </c>
    </row>
    <row r="114" spans="2:5" ht="12.75">
      <c r="B114" s="36" t="s">
        <v>146</v>
      </c>
      <c r="C114" s="55">
        <f>C112+C110+C108+C106+C102+C100+C95+C86+C97+C93</f>
        <v>46338.19999999999</v>
      </c>
      <c r="D114" s="55">
        <f>D112+D110+D108+D106+D102+D100+D95+D86+D97+D93</f>
        <v>42486.7</v>
      </c>
      <c r="E114" s="56">
        <f t="shared" si="1"/>
        <v>91.68828310119946</v>
      </c>
    </row>
    <row r="115" spans="2:5" ht="13.5" thickBot="1">
      <c r="B115" s="38" t="s">
        <v>147</v>
      </c>
      <c r="C115" s="62">
        <f>C76-C114</f>
        <v>-125.49999999998545</v>
      </c>
      <c r="D115" s="62">
        <f>D76-D114</f>
        <v>74.00000000000728</v>
      </c>
      <c r="E115" s="63">
        <v>0</v>
      </c>
    </row>
  </sheetData>
  <sheetProtection selectLockedCells="1" selectUnlockedCells="1"/>
  <mergeCells count="5">
    <mergeCell ref="C2:E2"/>
    <mergeCell ref="D1:E1"/>
    <mergeCell ref="C3:E3"/>
    <mergeCell ref="C4:E4"/>
    <mergeCell ref="A6:E6"/>
  </mergeCells>
  <printOptions horizontalCentered="1"/>
  <pageMargins left="0.34" right="0.4330708661417323" top="0.7480314960629921" bottom="0.6692913385826772" header="0.7480314960629921" footer="0.5118110236220472"/>
  <pageSetup fitToHeight="2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Углегорского сельского поселения</cp:lastModifiedBy>
  <cp:lastPrinted>2013-04-19T11:09:10Z</cp:lastPrinted>
  <dcterms:created xsi:type="dcterms:W3CDTF">2012-04-25T09:50:28Z</dcterms:created>
  <dcterms:modified xsi:type="dcterms:W3CDTF">2014-10-14T08:20:38Z</dcterms:modified>
  <cp:category/>
  <cp:version/>
  <cp:contentType/>
  <cp:contentStatus/>
</cp:coreProperties>
</file>