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<sst xmlns="http://schemas.openxmlformats.org/spreadsheetml/2006/main" count="164" uniqueCount="157">
  <si>
    <t>(тыс. руб.)</t>
  </si>
  <si>
    <t>Код БК РФ</t>
  </si>
  <si>
    <t> 1 00 00000 00 0000 000</t>
  </si>
  <si>
    <t>НАЛОГОВЫЕ И НЕНАЛОГОВЫЕ ДОХОДЫ</t>
  </si>
  <si>
    <t>1 01 00000 00 0000 000</t>
  </si>
  <si>
    <t>НАЛОГИ НА ПРИБЫЛЬ, ДОХОДЫ</t>
  </si>
  <si>
    <t> 1 01 02000 01 0000 110</t>
  </si>
  <si>
    <t>Налог на доходы физических лиц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</si>
  <si>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</si>
  <si>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</si>
  <si>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</si>
  <si>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</si>
  <si>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</si>
  <si>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</si>
  <si>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</si>
  <si>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</si>
  <si>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 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</si>
  <si>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</si>
  <si>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</si>
  <si>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</si>
  <si>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</si>
  <si>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</si>
  <si>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</si>
  <si>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</si>
  <si>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</si>
  <si>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</si>
  <si>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</si>
  <si>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</si>
  <si>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</si>
  <si>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</si>
  <si>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</si>
  <si>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</si>
  <si>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</si>
  <si>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</si>
  <si>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</si>
  <si>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</si>
  <si>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</si>
  <si>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</si>
  <si>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</si>
  <si>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</si>
  <si>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</si>
  <si>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</si>
  <si>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</si>
  <si>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</si>
  <si>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</si>
  <si>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 1 14 00000 00 0000 000</t>
  </si>
  <si>
    <t>ДОХОДЫ ОТ ПРОДАЖИ МАТЕРИАЛЬНЫХ 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</si>
  <si>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</si>
  <si>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</si>
  <si>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</si>
  <si>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</si>
  <si>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</si>
  <si>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</si>
  <si>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</si>
  <si>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</si>
  <si>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</si>
  <si>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</si>
  <si>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</si>
  <si>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</si>
  <si>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</si>
  <si>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</si>
  <si>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</si>
  <si>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</si>
  <si>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</si>
  <si>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</si>
  <si>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</si>
  <si>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</si>
  <si>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</si>
  <si>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</si>
  <si>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</si>
  <si>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</si>
  <si>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</si>
  <si>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 Всего доходов</t>
  </si>
  <si>
    <t>1 05 01010 01 0000 110</t>
  </si>
  <si>
    <t>1 05 01020 01 0000 110</t>
  </si>
  <si>
    <t>1 11 05013 10 0000 120</t>
  </si>
  <si>
    <t>1 14 06013 10 0000 430</t>
  </si>
  <si>
    <t>1 05 03000 01 0000 110</t>
  </si>
  <si>
    <t>Единый сельскохозяйственный налог</t>
  </si>
  <si>
    <t>1 05 03010 01 0000 110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</si>
  <si>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</si>
  <si>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</si>
  <si>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 в виде арендной платы, 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</si>
  <si>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</si>
  <si>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</si>
  <si>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</si>
  <si>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</si>
  <si>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</si>
  <si>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</si>
  <si>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</si>
  <si>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 1 17 00000 00 0000 000</t>
  </si>
  <si>
    <t>ПРОЧИЕ НЕНАЛОГОВЫЕ ДОХОДЫ</t>
  </si>
  <si>
    <t>1 17 05000 00 0000 180</t>
  </si>
  <si>
    <t>Прочие неналоговые доходы</t>
  </si>
  <si>
    <t>1 17 05050 10 0000 180</t>
  </si>
  <si>
    <t>Прочие неналоговые доходы бюджетов поселений</t>
  </si>
  <si>
    <t>1 01 02010 01 0000 110</t>
  </si>
  <si>
    <r>
      <t>Налог  на  доходы физических лиц  с 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и 228 Налогового кодекса Российской Федерации</t>
    </r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</si>
  <si>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</si>
  <si>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</si>
  <si>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</si>
  <si>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</si>
  <si>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</si>
  <si>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</si>
  <si>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1 14 06020 00 0000 430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</si>
  <si>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                                                                                                                                                                               </t>
  </si>
  <si>
    <t>1 14 06025 10 0000 430</t>
  </si>
  <si>
    <t xml:space="preserve"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                                                                                                                                                                               </t>
  </si>
  <si>
    <t>Приложение</t>
  </si>
  <si>
    <t>к постановлению Администрации</t>
  </si>
  <si>
    <t>Наименование показателей</t>
  </si>
  <si>
    <t xml:space="preserve">утвержденный бюджет на    2012 год </t>
  </si>
  <si>
    <t>Факт на 1.04.12 г.</t>
  </si>
  <si>
    <t xml:space="preserve">% выполнения </t>
  </si>
  <si>
    <t>Минимальный налог, зачисляемый в бюджеты субъектов Российской Федерации</t>
  </si>
  <si>
    <t>1 01 02020 01 0000 110</t>
  </si>
  <si>
    <t>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</si>
  <si>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</si>
  <si>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</si>
  <si>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</si>
  <si>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</si>
  <si>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</si>
  <si>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</si>
  <si>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</si>
  <si>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1 05 03020 01 0000 110</t>
  </si>
  <si>
    <t>Единый сельскохозяйственный налог (за налоговые периоды, истекшие до 1 января 2011 года)</t>
  </si>
  <si>
    <t>от 19.04.2012 г. № 34</t>
  </si>
  <si>
    <t>Углегорского сельского поселения</t>
  </si>
  <si>
    <t>Расходы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</si>
  <si>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</si>
  <si>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</si>
  <si>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</si>
  <si>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</si>
  <si>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проведения выборов и референдумов</t>
  </si>
  <si>
    <t>Обслуживание государственного и муниципального долга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</si>
  <si>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</si>
  <si>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</si>
  <si>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</si>
  <si>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</si>
  <si>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ото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</si>
  <si>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</si>
  <si>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</si>
  <si>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</si>
  <si>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</si>
  <si>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</si>
  <si>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</si>
  <si>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</si>
  <si>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ЗДРАВООХРАНЕНИЕ, ФИЗИЧЕСКАЯ КУЛЬТУРА И СПОРТ</t>
  </si>
  <si>
    <t xml:space="preserve">Физическая культура и спорт </t>
  </si>
  <si>
    <t>СОЦИАЛЬНАЯ ПОЛИТИКА</t>
  </si>
  <si>
    <t>Социальное обеспечение населения</t>
  </si>
  <si>
    <t>МЕЖБЮДЖЕТНЫЕ ТРАНСФЕРТЫ</t>
  </si>
  <si>
    <t xml:space="preserve">Иные межбюджетные трансферты </t>
  </si>
  <si>
    <t>ИТОГО:</t>
  </si>
  <si>
    <t>Дефицит (-), профицит (+)</t>
  </si>
  <si>
    <t>Дорожное хозяйство (дорожные фонды)</t>
  </si>
  <si>
    <t>Отчет об иполнении бюджета Углегорского сельского поселения Тацинского района                                                     за 1 квартал 2012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</si>
</sst>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 ;[Red]\-#,##0.0\ "/>
    <numFmt numFmtId="166" formatCode="#,##0.0_ ;\-#,##0.0\ "/>
  </numFmts>
  <fonts count="55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Times New Roman"/>
      <family val="1"/>
    </font>
    <font>
      <b/>
      <sz val="12"/>
      <name val="Arial Cyr"/>
      <family val="2"/>
    </font>
    <font>
      <b/>
      <sz val="9"/>
      <color indexed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9"/>
      <name val="Times New Roman"/>
      <family val="1"/>
    </font>
    <font>
      <sz val="9"/>
      <color indexed="8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5" fillId="0" borderId="10" xfId="0" applyFont="1" applyFill="1" applyBorder="1" applyAlignment="1">
      <alignment horizontal="center" vertical="top"/>
    </xf>
    <xf numFmtId="164" fontId="12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right" vertical="top"/>
    </xf>
    <xf numFmtId="0" fontId="4" fillId="0" borderId="10" xfId="0" applyFont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wrapText="1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left" vertical="top" wrapText="1"/>
    </xf>
    <xf numFmtId="164" fontId="8" fillId="0" borderId="15" xfId="0" applyNumberFormat="1" applyFont="1" applyBorder="1" applyAlignment="1">
      <alignment horizontal="center" wrapText="1"/>
    </xf>
    <xf numFmtId="0" fontId="2" fillId="0" borderId="14" xfId="0" applyFont="1" applyFill="1" applyBorder="1" applyAlignment="1">
      <alignment horizontal="left" vertical="top" wrapText="1"/>
    </xf>
    <xf numFmtId="164" fontId="1" fillId="0" borderId="15" xfId="0" applyNumberFormat="1" applyFont="1" applyBorder="1" applyAlignment="1">
      <alignment horizontal="center" wrapText="1"/>
    </xf>
    <xf numFmtId="0" fontId="7" fillId="0" borderId="14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7" fillId="0" borderId="14" xfId="0" applyNumberFormat="1" applyFont="1" applyBorder="1" applyAlignment="1">
      <alignment vertical="top" wrapText="1"/>
    </xf>
    <xf numFmtId="0" fontId="5" fillId="0" borderId="14" xfId="0" applyFont="1" applyFill="1" applyBorder="1" applyAlignment="1">
      <alignment vertical="top"/>
    </xf>
    <xf numFmtId="0" fontId="5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13" fillId="33" borderId="16" xfId="0" applyFont="1" applyFill="1" applyBorder="1" applyAlignment="1">
      <alignment horizontal="left" vertical="top" wrapText="1"/>
    </xf>
    <xf numFmtId="0" fontId="16" fillId="33" borderId="16" xfId="0" applyFont="1" applyFill="1" applyBorder="1" applyAlignment="1">
      <alignment wrapText="1"/>
    </xf>
    <xf numFmtId="0" fontId="16" fillId="33" borderId="16" xfId="0" applyFont="1" applyFill="1" applyBorder="1" applyAlignment="1">
      <alignment horizontal="left" wrapText="1"/>
    </xf>
    <xf numFmtId="0" fontId="18" fillId="33" borderId="16" xfId="0" applyFont="1" applyFill="1" applyBorder="1" applyAlignment="1">
      <alignment horizontal="left" vertical="top" wrapText="1"/>
    </xf>
    <xf numFmtId="0" fontId="19" fillId="33" borderId="16" xfId="0" applyFont="1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left" wrapText="1"/>
    </xf>
    <xf numFmtId="164" fontId="20" fillId="33" borderId="17" xfId="0" applyNumberFormat="1" applyFont="1" applyFill="1" applyBorder="1" applyAlignment="1">
      <alignment horizontal="justify" vertical="justify" wrapText="1"/>
    </xf>
    <xf numFmtId="0" fontId="0" fillId="0" borderId="0" xfId="0" applyBorder="1" applyAlignment="1">
      <alignment vertical="top"/>
    </xf>
    <xf numFmtId="164" fontId="6" fillId="0" borderId="0" xfId="0" applyNumberFormat="1" applyFont="1" applyBorder="1" applyAlignment="1">
      <alignment/>
    </xf>
    <xf numFmtId="0" fontId="0" fillId="0" borderId="18" xfId="0" applyBorder="1" applyAlignment="1">
      <alignment vertical="top"/>
    </xf>
    <xf numFmtId="0" fontId="5" fillId="0" borderId="0" xfId="0" applyFont="1" applyFill="1" applyBorder="1" applyAlignment="1">
      <alignment vertical="top"/>
    </xf>
    <xf numFmtId="164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13" fillId="33" borderId="11" xfId="0" applyFont="1" applyFill="1" applyBorder="1" applyAlignment="1">
      <alignment horizontal="left" vertical="top" wrapText="1"/>
    </xf>
    <xf numFmtId="164" fontId="14" fillId="33" borderId="12" xfId="0" applyNumberFormat="1" applyFont="1" applyFill="1" applyBorder="1" applyAlignment="1">
      <alignment vertical="justify" wrapText="1"/>
    </xf>
    <xf numFmtId="164" fontId="15" fillId="33" borderId="13" xfId="0" applyNumberFormat="1" applyFont="1" applyFill="1" applyBorder="1" applyAlignment="1">
      <alignment vertical="justify" wrapText="1"/>
    </xf>
    <xf numFmtId="0" fontId="5" fillId="0" borderId="19" xfId="0" applyFont="1" applyFill="1" applyBorder="1" applyAlignment="1">
      <alignment vertical="top"/>
    </xf>
    <xf numFmtId="164" fontId="8" fillId="0" borderId="20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165" fontId="13" fillId="33" borderId="22" xfId="0" applyNumberFormat="1" applyFont="1" applyFill="1" applyBorder="1" applyAlignment="1">
      <alignment horizontal="center" wrapText="1"/>
    </xf>
    <xf numFmtId="164" fontId="15" fillId="33" borderId="15" xfId="0" applyNumberFormat="1" applyFont="1" applyFill="1" applyBorder="1" applyAlignment="1">
      <alignment horizontal="center" wrapText="1"/>
    </xf>
    <xf numFmtId="165" fontId="17" fillId="33" borderId="22" xfId="0" applyNumberFormat="1" applyFont="1" applyFill="1" applyBorder="1" applyAlignment="1">
      <alignment horizontal="center" wrapText="1"/>
    </xf>
    <xf numFmtId="165" fontId="17" fillId="33" borderId="22" xfId="0" applyNumberFormat="1" applyFont="1" applyFill="1" applyBorder="1" applyAlignment="1">
      <alignment horizontal="center" wrapText="1"/>
    </xf>
    <xf numFmtId="166" fontId="17" fillId="33" borderId="22" xfId="0" applyNumberFormat="1" applyFont="1" applyFill="1" applyBorder="1" applyAlignment="1">
      <alignment horizontal="center" wrapText="1"/>
    </xf>
    <xf numFmtId="166" fontId="13" fillId="33" borderId="22" xfId="0" applyNumberFormat="1" applyFont="1" applyFill="1" applyBorder="1" applyAlignment="1">
      <alignment horizontal="center" wrapText="1"/>
    </xf>
    <xf numFmtId="166" fontId="13" fillId="33" borderId="22" xfId="0" applyNumberFormat="1" applyFont="1" applyFill="1" applyBorder="1" applyAlignment="1">
      <alignment horizontal="center" wrapText="1"/>
    </xf>
    <xf numFmtId="164" fontId="14" fillId="33" borderId="23" xfId="0" applyNumberFormat="1" applyFont="1" applyFill="1" applyBorder="1" applyAlignment="1">
      <alignment horizontal="center" vertical="justify" wrapText="1"/>
    </xf>
    <xf numFmtId="164" fontId="15" fillId="33" borderId="2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right" vertical="top"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PageLayoutView="0" workbookViewId="0" topLeftCell="B60">
      <selection activeCell="C18" sqref="C18"/>
    </sheetView>
  </sheetViews>
  <sheetFormatPr defaultColWidth="9.00390625" defaultRowHeight="12.75"/>
  <cols>
    <col min="1" max="1" width="3.625" style="0" hidden="1" customWidth="1"/>
    <col min="2" max="2" width="66.875" style="0" customWidth="1"/>
    <col min="3" max="3" width="17.625" style="0" customWidth="1"/>
    <col min="4" max="4" width="17.25390625" style="0" customWidth="1"/>
    <col min="5" max="5" width="17.625" style="0" customWidth="1"/>
  </cols>
  <sheetData>
    <row r="1" spans="1:5" ht="12.75">
      <c r="A1" s="1"/>
      <c r="B1" s="1"/>
      <c r="C1" s="2"/>
      <c r="D1" s="65" t="s">
        <v>108</v>
      </c>
      <c r="E1" s="65"/>
    </row>
    <row r="2" spans="1:5" ht="12.75">
      <c r="A2" s="3"/>
      <c r="B2" s="3"/>
      <c r="C2" s="64" t="s">
        <v>109</v>
      </c>
      <c r="D2" s="64"/>
      <c r="E2" s="64"/>
    </row>
    <row r="3" spans="1:5" ht="12.75">
      <c r="A3" s="3"/>
      <c r="B3" s="3"/>
      <c r="C3" s="64" t="s">
        <v>127</v>
      </c>
      <c r="D3" s="64"/>
      <c r="E3" s="64"/>
    </row>
    <row r="4" spans="1:5" ht="12.75">
      <c r="A4" s="1"/>
      <c r="B4" s="1"/>
      <c r="C4" s="66" t="s">
        <v>126</v>
      </c>
      <c r="D4" s="66"/>
      <c r="E4" s="66"/>
    </row>
    <row r="5" spans="1:3" ht="12.75">
      <c r="A5" s="1"/>
      <c r="B5" s="1"/>
      <c r="C5" s="1"/>
    </row>
    <row r="6" spans="1:5" ht="36.75" customHeight="1">
      <c r="A6" s="67" t="s">
        <v>156</v>
      </c>
      <c r="B6" s="67"/>
      <c r="C6" s="67"/>
      <c r="D6" s="67"/>
      <c r="E6" s="67"/>
    </row>
    <row r="7" spans="1:3" ht="12.75">
      <c r="A7" s="1"/>
      <c r="B7" s="1"/>
      <c r="C7" s="1"/>
    </row>
    <row r="8" spans="1:3" ht="12.75">
      <c r="A8" s="1"/>
      <c r="B8" s="1"/>
      <c r="C8" s="1"/>
    </row>
    <row r="9" spans="1:5" ht="13.5" thickBot="1">
      <c r="A9" s="1"/>
      <c r="B9" s="1"/>
      <c r="C9" s="6"/>
      <c r="E9" t="s">
        <v>0</v>
      </c>
    </row>
    <row r="10" spans="1:6" ht="38.25">
      <c r="A10" s="7" t="s">
        <v>1</v>
      </c>
      <c r="B10" s="14" t="s">
        <v>110</v>
      </c>
      <c r="C10" s="15" t="s">
        <v>111</v>
      </c>
      <c r="D10" s="16" t="s">
        <v>112</v>
      </c>
      <c r="E10" s="17" t="s">
        <v>113</v>
      </c>
      <c r="F10" s="5"/>
    </row>
    <row r="11" spans="1:5" ht="12.75">
      <c r="A11" s="7">
        <v>1</v>
      </c>
      <c r="B11" s="18">
        <v>1</v>
      </c>
      <c r="C11" s="4">
        <v>2</v>
      </c>
      <c r="D11" s="4">
        <v>3</v>
      </c>
      <c r="E11" s="19">
        <v>4</v>
      </c>
    </row>
    <row r="12" spans="1:5" ht="15.75" customHeight="1">
      <c r="A12" s="8" t="s">
        <v>2</v>
      </c>
      <c r="B12" s="20" t="s">
        <v>3</v>
      </c>
      <c r="C12" s="50">
        <f>C13+C31+C42+C18+C39+C48+C57</f>
        <v>1638.1999999999998</v>
      </c>
      <c r="D12" s="50">
        <f>D13+D31+D42+D18+D39+D48+D57</f>
        <v>320.79999999999995</v>
      </c>
      <c r="E12" s="21">
        <f>D12/C12*100</f>
        <v>19.582468563057013</v>
      </c>
    </row>
    <row r="13" spans="1:5" ht="15" customHeight="1">
      <c r="A13" s="9" t="s">
        <v>4</v>
      </c>
      <c r="B13" s="20" t="s">
        <v>5</v>
      </c>
      <c r="C13" s="50">
        <f>C14</f>
        <v>1174.8</v>
      </c>
      <c r="D13" s="50">
        <f>D14</f>
        <v>232.9</v>
      </c>
      <c r="E13" s="21">
        <f aca="true" t="shared" si="0" ref="E13:E73">D13/C13*100</f>
        <v>19.824651004426286</v>
      </c>
    </row>
    <row r="14" spans="1:5" ht="15.75" customHeight="1">
      <c r="A14" s="10" t="s">
        <v>6</v>
      </c>
      <c r="B14" s="22" t="s">
        <v>7</v>
      </c>
      <c r="C14" s="51">
        <v>1174.8</v>
      </c>
      <c r="D14" s="51">
        <v>232.9</v>
      </c>
      <c r="E14" s="23">
        <f t="shared" si="0"/>
        <v>19.824651004426286</v>
      </c>
    </row>
    <row r="15" spans="1:5" ht="127.5" hidden="1">
      <c r="A15" s="11" t="s">
        <v>96</v>
      </c>
      <c r="B15" s="22" t="s">
        <v>97</v>
      </c>
      <c r="C15" s="51">
        <v>0</v>
      </c>
      <c r="D15" s="51">
        <v>0</v>
      </c>
      <c r="E15" s="23" t="e">
        <f t="shared" si="0"/>
        <v>#DIV/0!</v>
      </c>
    </row>
    <row r="16" spans="1:5" ht="127.5" hidden="1">
      <c r="A16" s="11" t="s">
        <v>115</v>
      </c>
      <c r="B16" s="22" t="s">
        <v>117</v>
      </c>
      <c r="C16" s="51">
        <v>0</v>
      </c>
      <c r="D16" s="51">
        <v>0</v>
      </c>
      <c r="E16" s="23" t="e">
        <f>D16/C16*100</f>
        <v>#DIV/0!</v>
      </c>
    </row>
    <row r="17" spans="1:5" ht="44.25" customHeight="1" hidden="1">
      <c r="A17" s="11" t="s">
        <v>116</v>
      </c>
      <c r="B17" s="22" t="s">
        <v>118</v>
      </c>
      <c r="C17" s="51">
        <v>0</v>
      </c>
      <c r="D17" s="51">
        <v>0</v>
      </c>
      <c r="E17" s="23" t="e">
        <f>D17/C17*100</f>
        <v>#DIV/0!</v>
      </c>
    </row>
    <row r="18" spans="1:5" ht="18" customHeight="1">
      <c r="A18" s="8" t="s">
        <v>8</v>
      </c>
      <c r="B18" s="20" t="s">
        <v>9</v>
      </c>
      <c r="C18" s="50">
        <f>C19+C27</f>
        <v>22.7</v>
      </c>
      <c r="D18" s="50">
        <f>D19+D27</f>
        <v>0.9</v>
      </c>
      <c r="E18" s="21">
        <f t="shared" si="0"/>
        <v>3.9647577092511015</v>
      </c>
    </row>
    <row r="19" spans="1:5" ht="28.5" customHeight="1">
      <c r="A19" s="8" t="s">
        <v>10</v>
      </c>
      <c r="B19" s="20" t="s">
        <v>11</v>
      </c>
      <c r="C19" s="50">
        <v>22.7</v>
      </c>
      <c r="D19" s="50">
        <v>0.9</v>
      </c>
      <c r="E19" s="23">
        <f t="shared" si="0"/>
        <v>3.9647577092511015</v>
      </c>
    </row>
    <row r="20" spans="1:5" ht="127.5" hidden="1">
      <c r="A20" s="10" t="s">
        <v>73</v>
      </c>
      <c r="B20" s="22" t="s">
        <v>12</v>
      </c>
      <c r="C20" s="51">
        <f>C21+C22</f>
        <v>0</v>
      </c>
      <c r="D20" s="51">
        <v>0</v>
      </c>
      <c r="E20" s="23" t="e">
        <f t="shared" si="0"/>
        <v>#DIV/0!</v>
      </c>
    </row>
    <row r="21" spans="1:5" ht="127.5" hidden="1">
      <c r="A21" s="10" t="s">
        <v>13</v>
      </c>
      <c r="B21" s="22" t="s">
        <v>12</v>
      </c>
      <c r="C21" s="51">
        <v>0</v>
      </c>
      <c r="D21" s="51">
        <v>0</v>
      </c>
      <c r="E21" s="23" t="e">
        <f t="shared" si="0"/>
        <v>#DIV/0!</v>
      </c>
    </row>
    <row r="22" spans="1:5" ht="127.5" hidden="1">
      <c r="A22" s="10" t="s">
        <v>119</v>
      </c>
      <c r="B22" s="22" t="s">
        <v>120</v>
      </c>
      <c r="C22" s="51">
        <v>0</v>
      </c>
      <c r="D22" s="51">
        <v>0</v>
      </c>
      <c r="E22" s="23" t="e">
        <f>D22/C22*100</f>
        <v>#DIV/0!</v>
      </c>
    </row>
    <row r="23" spans="1:5" ht="27" customHeight="1" hidden="1">
      <c r="A23" s="10" t="s">
        <v>74</v>
      </c>
      <c r="B23" s="22" t="s">
        <v>14</v>
      </c>
      <c r="C23" s="51">
        <f>C24+C25</f>
        <v>0</v>
      </c>
      <c r="D23" s="51">
        <v>0</v>
      </c>
      <c r="E23" s="23" t="e">
        <f t="shared" si="0"/>
        <v>#DIV/0!</v>
      </c>
    </row>
    <row r="24" spans="1:5" ht="27" customHeight="1" hidden="1">
      <c r="A24" s="10" t="s">
        <v>15</v>
      </c>
      <c r="B24" s="22" t="s">
        <v>14</v>
      </c>
      <c r="C24" s="51">
        <v>0</v>
      </c>
      <c r="D24" s="51">
        <v>0</v>
      </c>
      <c r="E24" s="23" t="e">
        <f t="shared" si="0"/>
        <v>#DIV/0!</v>
      </c>
    </row>
    <row r="25" spans="1:5" ht="39.75" customHeight="1" hidden="1">
      <c r="A25" s="10" t="s">
        <v>121</v>
      </c>
      <c r="B25" s="22" t="s">
        <v>122</v>
      </c>
      <c r="C25" s="51">
        <v>0</v>
      </c>
      <c r="D25" s="51">
        <v>0</v>
      </c>
      <c r="E25" s="23" t="e">
        <f>D25/C25*100</f>
        <v>#DIV/0!</v>
      </c>
    </row>
    <row r="26" spans="1:5" ht="127.5" hidden="1">
      <c r="A26" s="10" t="s">
        <v>123</v>
      </c>
      <c r="B26" s="22" t="s">
        <v>114</v>
      </c>
      <c r="C26" s="52">
        <v>0</v>
      </c>
      <c r="D26" s="52">
        <v>0</v>
      </c>
      <c r="E26" s="23" t="e">
        <f>D26/C26*100</f>
        <v>#DIV/0!</v>
      </c>
    </row>
    <row r="27" spans="1:5" ht="127.5" hidden="1">
      <c r="A27" s="8" t="s">
        <v>77</v>
      </c>
      <c r="B27" s="20" t="s">
        <v>78</v>
      </c>
      <c r="C27" s="50">
        <f>C28</f>
        <v>0</v>
      </c>
      <c r="D27" s="50">
        <f>D28</f>
        <v>0</v>
      </c>
      <c r="E27" s="21" t="e">
        <f t="shared" si="0"/>
        <v>#DIV/0!</v>
      </c>
    </row>
    <row r="28" spans="1:5" ht="127.5" hidden="1">
      <c r="A28" s="10" t="s">
        <v>79</v>
      </c>
      <c r="B28" s="22" t="s">
        <v>78</v>
      </c>
      <c r="C28" s="51">
        <v>0</v>
      </c>
      <c r="D28" s="51">
        <v>0</v>
      </c>
      <c r="E28" s="23" t="e">
        <f t="shared" si="0"/>
        <v>#DIV/0!</v>
      </c>
    </row>
    <row r="29" spans="1:5" ht="127.5" hidden="1">
      <c r="A29" s="10" t="s">
        <v>79</v>
      </c>
      <c r="B29" s="22" t="s">
        <v>78</v>
      </c>
      <c r="C29" s="51">
        <v>0</v>
      </c>
      <c r="D29" s="51">
        <v>0</v>
      </c>
      <c r="E29" s="23" t="e">
        <f>D29/C29*100</f>
        <v>#DIV/0!</v>
      </c>
    </row>
    <row r="30" spans="1:5" ht="127.5" hidden="1">
      <c r="A30" s="10" t="s">
        <v>124</v>
      </c>
      <c r="B30" s="22" t="s">
        <v>125</v>
      </c>
      <c r="C30" s="51"/>
      <c r="D30" s="51">
        <v>0</v>
      </c>
      <c r="E30" s="23" t="e">
        <f>D30/C30*100</f>
        <v>#DIV/0!</v>
      </c>
    </row>
    <row r="31" spans="1:5" ht="16.5" customHeight="1">
      <c r="A31" s="8" t="s">
        <v>16</v>
      </c>
      <c r="B31" s="20" t="s">
        <v>17</v>
      </c>
      <c r="C31" s="50">
        <f>C32+C34</f>
        <v>254.5</v>
      </c>
      <c r="D31" s="50">
        <f>D32+D34</f>
        <v>40.9</v>
      </c>
      <c r="E31" s="21">
        <f t="shared" si="0"/>
        <v>16.070726915520627</v>
      </c>
    </row>
    <row r="32" spans="1:5" ht="16.5" customHeight="1">
      <c r="A32" s="8" t="s">
        <v>18</v>
      </c>
      <c r="B32" s="20" t="s">
        <v>19</v>
      </c>
      <c r="C32" s="50">
        <f>C33</f>
        <v>71.8</v>
      </c>
      <c r="D32" s="50">
        <f>D33</f>
        <v>0</v>
      </c>
      <c r="E32" s="21">
        <f t="shared" si="0"/>
        <v>0</v>
      </c>
    </row>
    <row r="33" spans="1:5" ht="25.5" hidden="1">
      <c r="A33" s="12" t="s">
        <v>20</v>
      </c>
      <c r="B33" s="24" t="s">
        <v>21</v>
      </c>
      <c r="C33" s="51">
        <v>71.8</v>
      </c>
      <c r="D33" s="51">
        <v>0</v>
      </c>
      <c r="E33" s="23">
        <f t="shared" si="0"/>
        <v>0</v>
      </c>
    </row>
    <row r="34" spans="1:5" ht="12.75">
      <c r="A34" s="9" t="s">
        <v>22</v>
      </c>
      <c r="B34" s="20" t="s">
        <v>23</v>
      </c>
      <c r="C34" s="50">
        <v>182.7</v>
      </c>
      <c r="D34" s="50">
        <v>40.9</v>
      </c>
      <c r="E34" s="21">
        <f t="shared" si="0"/>
        <v>22.386425834701697</v>
      </c>
    </row>
    <row r="35" spans="1:5" ht="25.5" hidden="1">
      <c r="A35" s="12" t="s">
        <v>24</v>
      </c>
      <c r="B35" s="22" t="s">
        <v>25</v>
      </c>
      <c r="C35" s="51">
        <f>C36</f>
        <v>0</v>
      </c>
      <c r="D35" s="51">
        <v>0</v>
      </c>
      <c r="E35" s="23" t="e">
        <f t="shared" si="0"/>
        <v>#DIV/0!</v>
      </c>
    </row>
    <row r="36" spans="1:5" ht="51" hidden="1">
      <c r="A36" s="12" t="s">
        <v>26</v>
      </c>
      <c r="B36" s="22" t="s">
        <v>27</v>
      </c>
      <c r="C36" s="51">
        <v>0</v>
      </c>
      <c r="D36" s="51">
        <v>0</v>
      </c>
      <c r="E36" s="23" t="e">
        <f t="shared" si="0"/>
        <v>#DIV/0!</v>
      </c>
    </row>
    <row r="37" spans="1:5" ht="25.5" hidden="1">
      <c r="A37" s="12" t="s">
        <v>28</v>
      </c>
      <c r="B37" s="22" t="s">
        <v>29</v>
      </c>
      <c r="C37" s="51">
        <v>0</v>
      </c>
      <c r="D37" s="51">
        <v>0</v>
      </c>
      <c r="E37" s="23" t="e">
        <f t="shared" si="0"/>
        <v>#DIV/0!</v>
      </c>
    </row>
    <row r="38" spans="1:5" ht="51" hidden="1">
      <c r="A38" s="12" t="s">
        <v>30</v>
      </c>
      <c r="B38" s="22" t="s">
        <v>31</v>
      </c>
      <c r="C38" s="51">
        <v>0</v>
      </c>
      <c r="D38" s="51">
        <v>0</v>
      </c>
      <c r="E38" s="23" t="e">
        <f t="shared" si="0"/>
        <v>#DIV/0!</v>
      </c>
    </row>
    <row r="39" spans="1:5" ht="12.75">
      <c r="A39" s="9" t="s">
        <v>32</v>
      </c>
      <c r="B39" s="20" t="s">
        <v>33</v>
      </c>
      <c r="C39" s="50">
        <f>C40</f>
        <v>8.6</v>
      </c>
      <c r="D39" s="50">
        <f>D40</f>
        <v>1.2</v>
      </c>
      <c r="E39" s="21">
        <f t="shared" si="0"/>
        <v>13.953488372093023</v>
      </c>
    </row>
    <row r="40" spans="1:5" ht="42" customHeight="1">
      <c r="A40" s="9" t="s">
        <v>34</v>
      </c>
      <c r="B40" s="20" t="s">
        <v>35</v>
      </c>
      <c r="C40" s="50">
        <f>C41</f>
        <v>8.6</v>
      </c>
      <c r="D40" s="50">
        <f>D41</f>
        <v>1.2</v>
      </c>
      <c r="E40" s="21">
        <f t="shared" si="0"/>
        <v>13.953488372093023</v>
      </c>
    </row>
    <row r="41" spans="1:5" ht="54" customHeight="1">
      <c r="A41" s="12" t="s">
        <v>36</v>
      </c>
      <c r="B41" s="22" t="s">
        <v>37</v>
      </c>
      <c r="C41" s="51">
        <v>8.6</v>
      </c>
      <c r="D41" s="51">
        <v>1.2</v>
      </c>
      <c r="E41" s="23">
        <f t="shared" si="0"/>
        <v>13.953488372093023</v>
      </c>
    </row>
    <row r="42" spans="1:5" ht="27.75" customHeight="1">
      <c r="A42" s="9" t="s">
        <v>38</v>
      </c>
      <c r="B42" s="25" t="s">
        <v>39</v>
      </c>
      <c r="C42" s="50">
        <f>C43+C46</f>
        <v>172.6</v>
      </c>
      <c r="D42" s="50">
        <f>D43+D46</f>
        <v>44.9</v>
      </c>
      <c r="E42" s="21">
        <f t="shared" si="0"/>
        <v>26.013904982618776</v>
      </c>
    </row>
    <row r="43" spans="1:5" ht="66" customHeight="1">
      <c r="A43" s="9" t="s">
        <v>40</v>
      </c>
      <c r="B43" s="25" t="s">
        <v>41</v>
      </c>
      <c r="C43" s="50">
        <f>C44</f>
        <v>172.6</v>
      </c>
      <c r="D43" s="50">
        <f>D44</f>
        <v>44.9</v>
      </c>
      <c r="E43" s="21">
        <f t="shared" si="0"/>
        <v>26.013904982618776</v>
      </c>
    </row>
    <row r="44" spans="1:5" ht="44.25" customHeight="1">
      <c r="A44" s="12" t="s">
        <v>42</v>
      </c>
      <c r="B44" s="24" t="s">
        <v>43</v>
      </c>
      <c r="C44" s="51">
        <f>C45</f>
        <v>172.6</v>
      </c>
      <c r="D44" s="51">
        <f>D45</f>
        <v>44.9</v>
      </c>
      <c r="E44" s="23">
        <f t="shared" si="0"/>
        <v>26.013904982618776</v>
      </c>
    </row>
    <row r="45" spans="1:5" ht="53.25" customHeight="1">
      <c r="A45" s="12" t="s">
        <v>75</v>
      </c>
      <c r="B45" s="24" t="s">
        <v>44</v>
      </c>
      <c r="C45" s="51">
        <v>172.6</v>
      </c>
      <c r="D45" s="51">
        <v>44.9</v>
      </c>
      <c r="E45" s="23">
        <f t="shared" si="0"/>
        <v>26.013904982618776</v>
      </c>
    </row>
    <row r="46" spans="1:5" ht="64.5" customHeight="1" hidden="1">
      <c r="A46" s="12" t="s">
        <v>80</v>
      </c>
      <c r="B46" s="26" t="s">
        <v>81</v>
      </c>
      <c r="C46" s="51">
        <f>C47</f>
        <v>0</v>
      </c>
      <c r="D46" s="51">
        <v>0</v>
      </c>
      <c r="E46" s="23" t="e">
        <f t="shared" si="0"/>
        <v>#DIV/0!</v>
      </c>
    </row>
    <row r="47" spans="1:5" ht="53.25" customHeight="1" hidden="1">
      <c r="A47" s="12" t="s">
        <v>83</v>
      </c>
      <c r="B47" s="24" t="s">
        <v>82</v>
      </c>
      <c r="C47" s="51">
        <v>0</v>
      </c>
      <c r="D47" s="51">
        <v>0</v>
      </c>
      <c r="E47" s="23" t="e">
        <f t="shared" si="0"/>
        <v>#DIV/0!</v>
      </c>
    </row>
    <row r="48" spans="1:5" ht="25.5">
      <c r="A48" s="7" t="s">
        <v>45</v>
      </c>
      <c r="B48" s="25" t="s">
        <v>46</v>
      </c>
      <c r="C48" s="50">
        <f>C49+C52</f>
        <v>5</v>
      </c>
      <c r="D48" s="50">
        <f>D49+D52</f>
        <v>0</v>
      </c>
      <c r="E48" s="21">
        <f t="shared" si="0"/>
        <v>0</v>
      </c>
    </row>
    <row r="49" spans="1:5" ht="51" hidden="1">
      <c r="A49" s="7" t="s">
        <v>98</v>
      </c>
      <c r="B49" s="25" t="s">
        <v>99</v>
      </c>
      <c r="C49" s="50">
        <f>C50</f>
        <v>0</v>
      </c>
      <c r="D49" s="50">
        <f>D50</f>
        <v>0</v>
      </c>
      <c r="E49" s="21" t="e">
        <f t="shared" si="0"/>
        <v>#DIV/0!</v>
      </c>
    </row>
    <row r="50" spans="1:5" ht="66.75" customHeight="1" hidden="1">
      <c r="A50" s="12" t="s">
        <v>100</v>
      </c>
      <c r="B50" s="24" t="s">
        <v>101</v>
      </c>
      <c r="C50" s="51">
        <f>C51</f>
        <v>0</v>
      </c>
      <c r="D50" s="51">
        <f>D51</f>
        <v>0</v>
      </c>
      <c r="E50" s="23" t="e">
        <f t="shared" si="0"/>
        <v>#DIV/0!</v>
      </c>
    </row>
    <row r="51" spans="1:5" ht="70.5" customHeight="1" hidden="1">
      <c r="A51" s="12" t="s">
        <v>102</v>
      </c>
      <c r="B51" s="24" t="s">
        <v>103</v>
      </c>
      <c r="C51" s="51">
        <v>0</v>
      </c>
      <c r="D51" s="51">
        <v>0</v>
      </c>
      <c r="E51" s="23" t="e">
        <f t="shared" si="0"/>
        <v>#DIV/0!</v>
      </c>
    </row>
    <row r="52" spans="1:5" ht="38.25">
      <c r="A52" s="7" t="s">
        <v>47</v>
      </c>
      <c r="B52" s="25" t="s">
        <v>48</v>
      </c>
      <c r="C52" s="50">
        <f>C53+C55</f>
        <v>5</v>
      </c>
      <c r="D52" s="50">
        <f>D53+D55</f>
        <v>0</v>
      </c>
      <c r="E52" s="21">
        <f t="shared" si="0"/>
        <v>0</v>
      </c>
    </row>
    <row r="53" spans="1:5" ht="25.5">
      <c r="A53" s="12" t="s">
        <v>49</v>
      </c>
      <c r="B53" s="24" t="s">
        <v>50</v>
      </c>
      <c r="C53" s="51">
        <f>C54</f>
        <v>5</v>
      </c>
      <c r="D53" s="51">
        <f>D54</f>
        <v>0</v>
      </c>
      <c r="E53" s="23">
        <f t="shared" si="0"/>
        <v>0</v>
      </c>
    </row>
    <row r="54" spans="1:5" ht="28.5" customHeight="1">
      <c r="A54" s="12" t="s">
        <v>76</v>
      </c>
      <c r="B54" s="24" t="s">
        <v>51</v>
      </c>
      <c r="C54" s="51">
        <v>5</v>
      </c>
      <c r="D54" s="51">
        <v>0</v>
      </c>
      <c r="E54" s="23">
        <f t="shared" si="0"/>
        <v>0</v>
      </c>
    </row>
    <row r="55" spans="1:5" ht="38.25" hidden="1">
      <c r="A55" s="12" t="s">
        <v>104</v>
      </c>
      <c r="B55" s="24" t="s">
        <v>105</v>
      </c>
      <c r="C55" s="51">
        <f>C56</f>
        <v>0</v>
      </c>
      <c r="D55" s="51">
        <v>0</v>
      </c>
      <c r="E55" s="23" t="e">
        <f t="shared" si="0"/>
        <v>#DIV/0!</v>
      </c>
    </row>
    <row r="56" spans="1:5" ht="38.25" hidden="1">
      <c r="A56" s="12" t="s">
        <v>106</v>
      </c>
      <c r="B56" s="24" t="s">
        <v>107</v>
      </c>
      <c r="C56" s="51">
        <v>0</v>
      </c>
      <c r="D56" s="51">
        <v>0</v>
      </c>
      <c r="E56" s="23" t="e">
        <f t="shared" si="0"/>
        <v>#DIV/0!</v>
      </c>
    </row>
    <row r="57" spans="1:5" ht="12.75" hidden="1">
      <c r="A57" s="9" t="s">
        <v>90</v>
      </c>
      <c r="B57" s="25" t="s">
        <v>91</v>
      </c>
      <c r="C57" s="50">
        <f>C58</f>
        <v>0</v>
      </c>
      <c r="D57" s="50">
        <f>D58</f>
        <v>0</v>
      </c>
      <c r="E57" s="23" t="e">
        <f t="shared" si="0"/>
        <v>#DIV/0!</v>
      </c>
    </row>
    <row r="58" spans="1:5" ht="12.75" hidden="1">
      <c r="A58" s="9" t="s">
        <v>92</v>
      </c>
      <c r="B58" s="25" t="s">
        <v>93</v>
      </c>
      <c r="C58" s="50">
        <f>C59</f>
        <v>0</v>
      </c>
      <c r="D58" s="50">
        <f>D59</f>
        <v>0</v>
      </c>
      <c r="E58" s="23" t="e">
        <f t="shared" si="0"/>
        <v>#DIV/0!</v>
      </c>
    </row>
    <row r="59" spans="1:5" ht="12.75" hidden="1">
      <c r="A59" s="12" t="s">
        <v>94</v>
      </c>
      <c r="B59" s="24" t="s">
        <v>95</v>
      </c>
      <c r="C59" s="51">
        <v>0</v>
      </c>
      <c r="D59" s="51">
        <v>0</v>
      </c>
      <c r="E59" s="23" t="e">
        <f t="shared" si="0"/>
        <v>#DIV/0!</v>
      </c>
    </row>
    <row r="60" spans="1:5" ht="12.75">
      <c r="A60" s="9" t="s">
        <v>52</v>
      </c>
      <c r="B60" s="27" t="s">
        <v>53</v>
      </c>
      <c r="C60" s="50">
        <f>C61</f>
        <v>39914.299999999996</v>
      </c>
      <c r="D60" s="50">
        <f>D61</f>
        <v>1352</v>
      </c>
      <c r="E60" s="21">
        <f t="shared" si="0"/>
        <v>3.387257198547889</v>
      </c>
    </row>
    <row r="61" spans="1:5" ht="25.5">
      <c r="A61" s="9" t="s">
        <v>54</v>
      </c>
      <c r="B61" s="28" t="s">
        <v>55</v>
      </c>
      <c r="C61" s="50">
        <f>C62+C65+C70</f>
        <v>39914.299999999996</v>
      </c>
      <c r="D61" s="50">
        <f>D62+D65+D70</f>
        <v>1352</v>
      </c>
      <c r="E61" s="21">
        <f t="shared" si="0"/>
        <v>3.387257198547889</v>
      </c>
    </row>
    <row r="62" spans="1:5" ht="30" customHeight="1">
      <c r="A62" s="9" t="s">
        <v>56</v>
      </c>
      <c r="B62" s="28" t="s">
        <v>57</v>
      </c>
      <c r="C62" s="50">
        <f>C63</f>
        <v>4663.7</v>
      </c>
      <c r="D62" s="50">
        <f>D63</f>
        <v>1212.5</v>
      </c>
      <c r="E62" s="21">
        <f t="shared" si="0"/>
        <v>25.998670583442333</v>
      </c>
    </row>
    <row r="63" spans="1:5" ht="18" customHeight="1">
      <c r="A63" s="12" t="s">
        <v>58</v>
      </c>
      <c r="B63" s="29" t="s">
        <v>59</v>
      </c>
      <c r="C63" s="52">
        <f>C64</f>
        <v>4663.7</v>
      </c>
      <c r="D63" s="52">
        <f>D64</f>
        <v>1212.5</v>
      </c>
      <c r="E63" s="23">
        <f t="shared" si="0"/>
        <v>25.998670583442333</v>
      </c>
    </row>
    <row r="64" spans="1:5" ht="16.5" customHeight="1">
      <c r="A64" s="12" t="s">
        <v>60</v>
      </c>
      <c r="B64" s="29" t="s">
        <v>61</v>
      </c>
      <c r="C64" s="52">
        <v>4663.7</v>
      </c>
      <c r="D64" s="52">
        <v>1212.5</v>
      </c>
      <c r="E64" s="23">
        <f t="shared" si="0"/>
        <v>25.998670583442333</v>
      </c>
    </row>
    <row r="65" spans="1:5" ht="25.5">
      <c r="A65" s="9" t="s">
        <v>62</v>
      </c>
      <c r="B65" s="25" t="s">
        <v>63</v>
      </c>
      <c r="C65" s="50">
        <f>C66+C68</f>
        <v>140.89999999999998</v>
      </c>
      <c r="D65" s="50">
        <f>D66+D68</f>
        <v>139.5</v>
      </c>
      <c r="E65" s="21">
        <f t="shared" si="0"/>
        <v>99.00638750887155</v>
      </c>
    </row>
    <row r="66" spans="1:5" ht="29.25" customHeight="1">
      <c r="A66" s="12" t="s">
        <v>64</v>
      </c>
      <c r="B66" s="30" t="s">
        <v>65</v>
      </c>
      <c r="C66" s="52">
        <f>C67</f>
        <v>140.7</v>
      </c>
      <c r="D66" s="52">
        <f>D67</f>
        <v>139.3</v>
      </c>
      <c r="E66" s="23">
        <f t="shared" si="0"/>
        <v>99.00497512437812</v>
      </c>
    </row>
    <row r="67" spans="1:5" ht="27.75" customHeight="1">
      <c r="A67" s="12" t="s">
        <v>66</v>
      </c>
      <c r="B67" s="29" t="s">
        <v>67</v>
      </c>
      <c r="C67" s="52">
        <v>140.7</v>
      </c>
      <c r="D67" s="52">
        <v>139.3</v>
      </c>
      <c r="E67" s="23">
        <f t="shared" si="0"/>
        <v>99.00497512437812</v>
      </c>
    </row>
    <row r="68" spans="1:5" ht="25.5">
      <c r="A68" s="13" t="s">
        <v>68</v>
      </c>
      <c r="B68" s="28" t="s">
        <v>69</v>
      </c>
      <c r="C68" s="53">
        <f>C69</f>
        <v>0.2</v>
      </c>
      <c r="D68" s="53">
        <f>D69</f>
        <v>0.2</v>
      </c>
      <c r="E68" s="23">
        <f t="shared" si="0"/>
        <v>100</v>
      </c>
    </row>
    <row r="69" spans="1:5" ht="25.5">
      <c r="A69" s="12" t="s">
        <v>70</v>
      </c>
      <c r="B69" s="31" t="s">
        <v>71</v>
      </c>
      <c r="C69" s="52">
        <v>0.2</v>
      </c>
      <c r="D69" s="52">
        <v>0.2</v>
      </c>
      <c r="E69" s="23">
        <f t="shared" si="0"/>
        <v>100</v>
      </c>
    </row>
    <row r="70" spans="1:5" ht="12.75">
      <c r="A70" s="9" t="s">
        <v>84</v>
      </c>
      <c r="B70" s="25" t="s">
        <v>85</v>
      </c>
      <c r="C70" s="50">
        <f>C71</f>
        <v>35109.7</v>
      </c>
      <c r="D70" s="50">
        <f>D71</f>
        <v>0</v>
      </c>
      <c r="E70" s="23">
        <f t="shared" si="0"/>
        <v>0</v>
      </c>
    </row>
    <row r="71" spans="1:5" ht="16.5" customHeight="1">
      <c r="A71" s="12" t="s">
        <v>86</v>
      </c>
      <c r="B71" s="30" t="s">
        <v>87</v>
      </c>
      <c r="C71" s="52">
        <f>C72</f>
        <v>35109.7</v>
      </c>
      <c r="D71" s="52">
        <f>D72</f>
        <v>0</v>
      </c>
      <c r="E71" s="23">
        <f t="shared" si="0"/>
        <v>0</v>
      </c>
    </row>
    <row r="72" spans="1:5" ht="17.25" customHeight="1">
      <c r="A72" s="12" t="s">
        <v>88</v>
      </c>
      <c r="B72" s="30" t="s">
        <v>89</v>
      </c>
      <c r="C72" s="52">
        <v>35109.7</v>
      </c>
      <c r="D72" s="52">
        <v>0</v>
      </c>
      <c r="E72" s="23">
        <f t="shared" si="0"/>
        <v>0</v>
      </c>
    </row>
    <row r="73" spans="1:5" ht="13.5" thickBot="1">
      <c r="A73" s="41"/>
      <c r="B73" s="48" t="s">
        <v>72</v>
      </c>
      <c r="C73" s="54">
        <f>C60+C12</f>
        <v>41552.49999999999</v>
      </c>
      <c r="D73" s="54">
        <f>D60+D12</f>
        <v>1672.8</v>
      </c>
      <c r="E73" s="49">
        <f t="shared" si="0"/>
        <v>4.025750556524878</v>
      </c>
    </row>
    <row r="74" spans="1:5" s="44" customFormat="1" ht="12.75">
      <c r="A74" s="39"/>
      <c r="B74" s="42"/>
      <c r="C74" s="40"/>
      <c r="D74" s="40"/>
      <c r="E74" s="43"/>
    </row>
    <row r="75" spans="1:5" s="44" customFormat="1" ht="12.75">
      <c r="A75" s="39"/>
      <c r="B75" s="42"/>
      <c r="C75" s="40"/>
      <c r="D75" s="40"/>
      <c r="E75" s="43"/>
    </row>
    <row r="76" spans="1:5" s="44" customFormat="1" ht="12.75">
      <c r="A76" s="39"/>
      <c r="B76" s="42"/>
      <c r="C76" s="40"/>
      <c r="D76" s="40"/>
      <c r="E76" s="43"/>
    </row>
    <row r="77" spans="1:5" s="44" customFormat="1" ht="12.75">
      <c r="A77" s="39"/>
      <c r="B77" s="42"/>
      <c r="C77" s="40"/>
      <c r="D77" s="40"/>
      <c r="E77" s="43"/>
    </row>
    <row r="78" spans="1:5" s="44" customFormat="1" ht="12.75">
      <c r="A78" s="39"/>
      <c r="B78" s="42"/>
      <c r="C78" s="40"/>
      <c r="D78" s="40"/>
      <c r="E78" s="43"/>
    </row>
    <row r="79" spans="1:5" s="44" customFormat="1" ht="12.75">
      <c r="A79" s="39"/>
      <c r="B79" s="42"/>
      <c r="C79" s="40"/>
      <c r="D79" s="40"/>
      <c r="E79" s="43"/>
    </row>
    <row r="80" spans="1:5" s="44" customFormat="1" ht="12.75">
      <c r="A80" s="39"/>
      <c r="B80" s="42"/>
      <c r="C80" s="40"/>
      <c r="D80" s="40"/>
      <c r="E80" s="43"/>
    </row>
    <row r="81" spans="1:5" s="44" customFormat="1" ht="13.5" thickBot="1">
      <c r="A81" s="39"/>
      <c r="B81" s="42"/>
      <c r="C81" s="40"/>
      <c r="D81" s="40"/>
      <c r="E81" s="43"/>
    </row>
    <row r="82" spans="2:5" ht="12.75">
      <c r="B82" s="45" t="s">
        <v>128</v>
      </c>
      <c r="C82" s="46"/>
      <c r="D82" s="46"/>
      <c r="E82" s="47"/>
    </row>
    <row r="83" spans="2:5" ht="12.75">
      <c r="B83" s="32" t="s">
        <v>129</v>
      </c>
      <c r="C83" s="55">
        <f>C84+C86+C87+C89+C85</f>
        <v>2834.6</v>
      </c>
      <c r="D83" s="55">
        <f>D84+D86+D87+D89+D85</f>
        <v>626.1</v>
      </c>
      <c r="E83" s="56">
        <f aca="true" t="shared" si="1" ref="E83:E110">D83/C83%</f>
        <v>22.08777252522402</v>
      </c>
    </row>
    <row r="84" spans="2:5" ht="24">
      <c r="B84" s="33" t="s">
        <v>130</v>
      </c>
      <c r="C84" s="57">
        <v>591.5</v>
      </c>
      <c r="D84" s="58">
        <v>180.9</v>
      </c>
      <c r="E84" s="56">
        <f t="shared" si="1"/>
        <v>30.5832628909552</v>
      </c>
    </row>
    <row r="85" spans="2:5" ht="27.75" customHeight="1">
      <c r="B85" s="33" t="s">
        <v>131</v>
      </c>
      <c r="C85" s="57">
        <v>17.6</v>
      </c>
      <c r="D85" s="58">
        <v>4</v>
      </c>
      <c r="E85" s="56">
        <f t="shared" si="1"/>
        <v>22.727272727272727</v>
      </c>
    </row>
    <row r="86" spans="2:5" ht="36">
      <c r="B86" s="34" t="s">
        <v>132</v>
      </c>
      <c r="C86" s="57">
        <v>2085.4</v>
      </c>
      <c r="D86" s="58">
        <v>441.2</v>
      </c>
      <c r="E86" s="56">
        <f t="shared" si="1"/>
        <v>21.15661264026086</v>
      </c>
    </row>
    <row r="87" spans="2:5" ht="12.75">
      <c r="B87" s="35" t="s">
        <v>133</v>
      </c>
      <c r="C87" s="58">
        <v>121.9</v>
      </c>
      <c r="D87" s="58">
        <v>0</v>
      </c>
      <c r="E87" s="56">
        <f t="shared" si="1"/>
        <v>0</v>
      </c>
    </row>
    <row r="88" spans="2:5" ht="12.75" hidden="1">
      <c r="B88" s="35" t="s">
        <v>134</v>
      </c>
      <c r="C88" s="58">
        <v>0</v>
      </c>
      <c r="D88" s="58">
        <v>0</v>
      </c>
      <c r="E88" s="56" t="e">
        <f t="shared" si="1"/>
        <v>#DIV/0!</v>
      </c>
    </row>
    <row r="89" spans="2:5" ht="12.75">
      <c r="B89" s="35" t="s">
        <v>135</v>
      </c>
      <c r="C89" s="59">
        <v>18.2</v>
      </c>
      <c r="D89" s="59">
        <v>0</v>
      </c>
      <c r="E89" s="56">
        <f t="shared" si="1"/>
        <v>0</v>
      </c>
    </row>
    <row r="90" spans="2:5" ht="12.75">
      <c r="B90" s="36" t="s">
        <v>136</v>
      </c>
      <c r="C90" s="60">
        <f>SUM(C91:C91)</f>
        <v>140.7</v>
      </c>
      <c r="D90" s="60">
        <f>SUM(D91:D91)</f>
        <v>34.1</v>
      </c>
      <c r="E90" s="56">
        <f t="shared" si="1"/>
        <v>24.235963041933196</v>
      </c>
    </row>
    <row r="91" spans="2:5" ht="12.75">
      <c r="B91" s="35" t="s">
        <v>137</v>
      </c>
      <c r="C91" s="59">
        <v>140.7</v>
      </c>
      <c r="D91" s="59">
        <v>34.1</v>
      </c>
      <c r="E91" s="56">
        <f t="shared" si="1"/>
        <v>24.235963041933196</v>
      </c>
    </row>
    <row r="92" spans="2:5" ht="12.75" hidden="1">
      <c r="B92" s="36" t="s">
        <v>136</v>
      </c>
      <c r="C92" s="60">
        <f>C93</f>
        <v>0</v>
      </c>
      <c r="D92" s="60">
        <f>D93</f>
        <v>0</v>
      </c>
      <c r="E92" s="56" t="e">
        <f t="shared" si="1"/>
        <v>#DIV/0!</v>
      </c>
    </row>
    <row r="93" spans="2:5" ht="12.75" hidden="1">
      <c r="B93" s="35" t="s">
        <v>137</v>
      </c>
      <c r="C93" s="59">
        <v>0</v>
      </c>
      <c r="D93" s="59">
        <v>0</v>
      </c>
      <c r="E93" s="56" t="e">
        <f t="shared" si="1"/>
        <v>#DIV/0!</v>
      </c>
    </row>
    <row r="94" spans="2:5" ht="24">
      <c r="B94" s="36" t="s">
        <v>138</v>
      </c>
      <c r="C94" s="61">
        <f>C95</f>
        <v>93.4</v>
      </c>
      <c r="D94" s="61">
        <f>D95</f>
        <v>22.7</v>
      </c>
      <c r="E94" s="56">
        <f t="shared" si="1"/>
        <v>24.304068522483938</v>
      </c>
    </row>
    <row r="95" spans="2:5" ht="24">
      <c r="B95" s="35" t="s">
        <v>139</v>
      </c>
      <c r="C95" s="59">
        <v>93.4</v>
      </c>
      <c r="D95" s="59">
        <v>22.7</v>
      </c>
      <c r="E95" s="56">
        <f t="shared" si="1"/>
        <v>24.304068522483938</v>
      </c>
    </row>
    <row r="96" spans="2:5" ht="12.75">
      <c r="B96" s="36" t="s">
        <v>140</v>
      </c>
      <c r="C96" s="55">
        <f>C97</f>
        <v>4127.2</v>
      </c>
      <c r="D96" s="55">
        <f>D97</f>
        <v>0</v>
      </c>
      <c r="E96" s="56">
        <f t="shared" si="1"/>
        <v>0</v>
      </c>
    </row>
    <row r="97" spans="2:5" ht="12.75">
      <c r="B97" s="35" t="s">
        <v>155</v>
      </c>
      <c r="C97" s="58">
        <v>4127.2</v>
      </c>
      <c r="D97" s="58">
        <v>0</v>
      </c>
      <c r="E97" s="56">
        <f t="shared" si="1"/>
        <v>0</v>
      </c>
    </row>
    <row r="98" spans="2:5" ht="12.75">
      <c r="B98" s="36" t="s">
        <v>141</v>
      </c>
      <c r="C98" s="55">
        <f>C99+C101+C100</f>
        <v>31645.9</v>
      </c>
      <c r="D98" s="55">
        <f>D99+D101+D100</f>
        <v>163.2</v>
      </c>
      <c r="E98" s="56">
        <f t="shared" si="1"/>
        <v>0.5157066160229287</v>
      </c>
    </row>
    <row r="99" spans="2:5" ht="12.75">
      <c r="B99" s="35" t="s">
        <v>142</v>
      </c>
      <c r="C99" s="58">
        <v>25168.5</v>
      </c>
      <c r="D99" s="58">
        <v>0</v>
      </c>
      <c r="E99" s="56">
        <f t="shared" si="1"/>
        <v>0</v>
      </c>
    </row>
    <row r="100" spans="2:5" ht="12.75">
      <c r="B100" s="35" t="s">
        <v>143</v>
      </c>
      <c r="C100" s="58">
        <v>5814</v>
      </c>
      <c r="D100" s="58">
        <v>0</v>
      </c>
      <c r="E100" s="56">
        <f t="shared" si="1"/>
        <v>0</v>
      </c>
    </row>
    <row r="101" spans="2:5" ht="12.75">
      <c r="B101" s="35" t="s">
        <v>144</v>
      </c>
      <c r="C101" s="58">
        <v>663.4</v>
      </c>
      <c r="D101" s="58">
        <v>163.2</v>
      </c>
      <c r="E101" s="56">
        <f t="shared" si="1"/>
        <v>24.600542659029244</v>
      </c>
    </row>
    <row r="102" spans="2:5" ht="12.75">
      <c r="B102" s="36" t="s">
        <v>145</v>
      </c>
      <c r="C102" s="55">
        <f>C103</f>
        <v>2710.7</v>
      </c>
      <c r="D102" s="55">
        <f>SUM(D103:D103)</f>
        <v>703.3</v>
      </c>
      <c r="E102" s="56">
        <f t="shared" si="1"/>
        <v>25.945327775113437</v>
      </c>
    </row>
    <row r="103" spans="2:5" ht="12.75">
      <c r="B103" s="35" t="s">
        <v>146</v>
      </c>
      <c r="C103" s="58">
        <v>2710.7</v>
      </c>
      <c r="D103" s="58">
        <v>703.3</v>
      </c>
      <c r="E103" s="56">
        <f t="shared" si="1"/>
        <v>25.945327775113437</v>
      </c>
    </row>
    <row r="104" spans="2:5" ht="12.75" hidden="1">
      <c r="B104" s="37" t="s">
        <v>147</v>
      </c>
      <c r="C104" s="55">
        <f>C105</f>
        <v>0</v>
      </c>
      <c r="D104" s="55">
        <f>D105</f>
        <v>0</v>
      </c>
      <c r="E104" s="56" t="e">
        <f t="shared" si="1"/>
        <v>#DIV/0!</v>
      </c>
    </row>
    <row r="105" spans="2:5" ht="12.75" hidden="1">
      <c r="B105" s="35" t="s">
        <v>148</v>
      </c>
      <c r="C105" s="58">
        <v>0</v>
      </c>
      <c r="D105" s="58">
        <v>0</v>
      </c>
      <c r="E105" s="56" t="e">
        <f t="shared" si="1"/>
        <v>#DIV/0!</v>
      </c>
    </row>
    <row r="106" spans="2:5" ht="12.75" hidden="1">
      <c r="B106" s="36" t="s">
        <v>149</v>
      </c>
      <c r="C106" s="55">
        <f>C107</f>
        <v>0</v>
      </c>
      <c r="D106" s="55">
        <f>D107</f>
        <v>0</v>
      </c>
      <c r="E106" s="56" t="e">
        <f t="shared" si="1"/>
        <v>#DIV/0!</v>
      </c>
    </row>
    <row r="107" spans="2:5" ht="12.75" hidden="1">
      <c r="B107" s="35" t="s">
        <v>150</v>
      </c>
      <c r="C107" s="58">
        <v>0</v>
      </c>
      <c r="D107" s="58">
        <v>0</v>
      </c>
      <c r="E107" s="56" t="e">
        <f t="shared" si="1"/>
        <v>#DIV/0!</v>
      </c>
    </row>
    <row r="108" spans="2:5" ht="12.75" hidden="1">
      <c r="B108" s="36" t="s">
        <v>151</v>
      </c>
      <c r="C108" s="55">
        <f>C109</f>
        <v>0</v>
      </c>
      <c r="D108" s="55">
        <f>D109</f>
        <v>0</v>
      </c>
      <c r="E108" s="56" t="e">
        <f t="shared" si="1"/>
        <v>#DIV/0!</v>
      </c>
    </row>
    <row r="109" spans="2:5" ht="12.75" hidden="1">
      <c r="B109" s="35" t="s">
        <v>152</v>
      </c>
      <c r="C109" s="58">
        <v>0</v>
      </c>
      <c r="D109" s="58">
        <v>0</v>
      </c>
      <c r="E109" s="56" t="e">
        <f t="shared" si="1"/>
        <v>#DIV/0!</v>
      </c>
    </row>
    <row r="110" spans="2:5" ht="12.75">
      <c r="B110" s="36" t="s">
        <v>153</v>
      </c>
      <c r="C110" s="55">
        <f>C108+C106+C104+C102+C98+C96+C92+C83+C94+C90</f>
        <v>41552.49999999999</v>
      </c>
      <c r="D110" s="55">
        <f>D108+D106+D104+D102+D98+D96+D92+D83+D94+D90</f>
        <v>1549.3999999999999</v>
      </c>
      <c r="E110" s="56">
        <f t="shared" si="1"/>
        <v>3.7287768485650687</v>
      </c>
    </row>
    <row r="111" spans="2:5" ht="13.5" thickBot="1">
      <c r="B111" s="38" t="s">
        <v>154</v>
      </c>
      <c r="C111" s="62">
        <f>C73-C110</f>
        <v>0</v>
      </c>
      <c r="D111" s="62">
        <f>D73-D110</f>
        <v>123.40000000000009</v>
      </c>
      <c r="E111" s="63">
        <v>0</v>
      </c>
    </row>
  </sheetData>
  <sheetProtection selectLockedCells="1" selectUnlockedCells="1"/>
  <mergeCells count="5">
    <mergeCell ref="C2:E2"/>
    <mergeCell ref="D1:E1"/>
    <mergeCell ref="C3:E3"/>
    <mergeCell ref="C4:E4"/>
    <mergeCell ref="A6:E6"/>
  </mergeCells>
  <printOptions horizontalCentered="1"/>
  <pageMargins left="0.6692913385826772" right="0.4330708661417323" top="0.7480314960629921" bottom="0.6692913385826772" header="0.7480314960629921" footer="0.5118110236220472"/>
  <pageSetup fitToHeight="2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1" sqref="L2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2012-04-25T10:10:26Z</cp:lastPrinted>
  <dcterms:created xsi:type="dcterms:W3CDTF">2012-04-25T09:50:28Z</dcterms:created>
  <dcterms:modified xsi:type="dcterms:W3CDTF">2012-04-25T10:10:27Z</dcterms:modified>
  <cp:category/>
  <cp:version/>
  <cp:contentType/>
  <cp:contentStatus/>
</cp:coreProperties>
</file>